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SYST10" sheetId="1" r:id="rId1"/>
    <sheet name="Platzierung" sheetId="2" r:id="rId2"/>
  </sheets>
  <definedNames>
    <definedName name="_xlnm.Print_Area" localSheetId="0">'SYST10'!$A$1:$AS$51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T7" authorId="0">
      <text>
        <r>
          <rPr>
            <sz val="8"/>
            <color indexed="8"/>
            <rFont val="Tahoma"/>
            <family val="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<sst xmlns="http://schemas.openxmlformats.org/spreadsheetml/2006/main" count="168" uniqueCount="46">
  <si>
    <t>Nr</t>
  </si>
  <si>
    <t>Name</t>
  </si>
  <si>
    <t>Verein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</si>
  <si>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</si>
  <si>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</si>
  <si>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</si>
  <si>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</si>
  <si>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</si>
  <si>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</si>
  <si>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</si>
  <si>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</si>
  <si>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</si>
  <si>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</si>
  <si>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</si>
  <si>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 xml:space="preserve">   Sätze</t>
  </si>
  <si>
    <t xml:space="preserve">  Platz</t>
  </si>
  <si>
    <t>Rang</t>
  </si>
  <si>
    <t>:</t>
  </si>
  <si>
    <t>1. Runde</t>
  </si>
  <si>
    <t>Erg.</t>
  </si>
  <si>
    <t>6. Runde</t>
  </si>
  <si>
    <t>-</t>
  </si>
  <si>
    <t>2.Runde</t>
  </si>
  <si>
    <t>7. Runde</t>
  </si>
  <si>
    <t>3.Runde</t>
  </si>
  <si>
    <t>8. Runde</t>
  </si>
  <si>
    <t>4.Runde</t>
  </si>
  <si>
    <t>9. Runde</t>
  </si>
  <si>
    <t>5.Runde</t>
  </si>
  <si>
    <t>Anmerkung</t>
  </si>
  <si>
    <t>Eingaben innerhalb der Raster sind nur in den gelben</t>
  </si>
  <si>
    <t>Zellen möglich. Doppelpunkt bei z.B. 3:0 muß nicht</t>
  </si>
  <si>
    <t>eingegeben werden; kommt automatisch nach zweiter</t>
  </si>
  <si>
    <t>Zahl</t>
  </si>
  <si>
    <t>Sätze</t>
  </si>
  <si>
    <t>Spiele</t>
  </si>
  <si>
    <t>Haid Bernhard</t>
  </si>
  <si>
    <t>Bendig Björn</t>
  </si>
  <si>
    <t>Rauch Steffen</t>
  </si>
  <si>
    <t>Irsigler Thomas</t>
  </si>
  <si>
    <t>Hofmann Timo</t>
  </si>
  <si>
    <t>Esslinger Gerd</t>
  </si>
  <si>
    <t>Narr Wolfgang</t>
  </si>
  <si>
    <t>Bührer Bernd</t>
  </si>
  <si>
    <t>Schöninger Yannik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</si>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</sst>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D_M_-;\-* #,##0\ _D_M_-;_-* &quot;- &quot;_D_M_-;_-@_-"/>
    <numFmt numFmtId="165" formatCode="_-* #,##0.00\ _D_M_-;\-* #,##0.00\ _D_M_-;_-* \-??\ _D_M_-;_-@_-"/>
    <numFmt numFmtId="166" formatCode="_-* #,##0&quot; DM&quot;_-;\-* #,##0&quot; DM&quot;_-;_-* &quot;- DM&quot;_-;_-@_-"/>
    <numFmt numFmtId="167" formatCode="_-* #,##0.00&quot; DM&quot;_-;\-* #,##0.00&quot; DM&quot;_-;_-* \-??&quot; DM&quot;_-;_-@_-"/>
  </numFmts>
  <fonts count="32">
    <font>
      <sz val="10"/>
      <name val="MS Sans Serif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2" borderId="1" applyNumberFormat="0" applyAlignment="0" applyProtection="0"/>
    <xf numFmtId="0" fontId="23" fillId="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3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0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5" fillId="17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18" borderId="0" xfId="51" applyFont="1" applyFill="1" applyProtection="1">
      <alignment/>
      <protection locked="0"/>
    </xf>
    <xf numFmtId="0" fontId="2" fillId="0" borderId="0" xfId="51" applyFont="1" applyProtection="1">
      <alignment/>
      <protection locked="0"/>
    </xf>
    <xf numFmtId="0" fontId="0" fillId="0" borderId="0" xfId="51" applyProtection="1">
      <alignment/>
      <protection locked="0"/>
    </xf>
    <xf numFmtId="0" fontId="3" fillId="0" borderId="0" xfId="51" applyFont="1" applyProtection="1">
      <alignment/>
      <protection locked="0"/>
    </xf>
    <xf numFmtId="0" fontId="0" fillId="0" borderId="0" xfId="51">
      <alignment/>
      <protection/>
    </xf>
    <xf numFmtId="16" fontId="3" fillId="0" borderId="0" xfId="51" applyNumberFormat="1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2" fillId="18" borderId="0" xfId="51" applyNumberFormat="1" applyFont="1" applyFill="1" applyProtection="1">
      <alignment/>
      <protection locked="0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0" fontId="8" fillId="18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18" borderId="20" xfId="0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4" fillId="19" borderId="20" xfId="51" applyFont="1" applyFill="1" applyBorder="1" applyProtection="1">
      <alignment/>
      <protection/>
    </xf>
    <xf numFmtId="0" fontId="7" fillId="19" borderId="21" xfId="51" applyFont="1" applyFill="1" applyBorder="1" applyProtection="1">
      <alignment/>
      <protection/>
    </xf>
    <xf numFmtId="0" fontId="4" fillId="19" borderId="22" xfId="51" applyFont="1" applyFill="1" applyBorder="1" applyProtection="1">
      <alignment/>
      <protection/>
    </xf>
    <xf numFmtId="0" fontId="4" fillId="0" borderId="20" xfId="51" applyFont="1" applyBorder="1" applyProtection="1">
      <alignment/>
      <protection/>
    </xf>
    <xf numFmtId="0" fontId="4" fillId="0" borderId="21" xfId="51" applyFont="1" applyFill="1" applyBorder="1" applyAlignment="1" applyProtection="1">
      <alignment horizontal="center"/>
      <protection/>
    </xf>
    <xf numFmtId="0" fontId="4" fillId="0" borderId="22" xfId="51" applyFont="1" applyBorder="1" applyProtection="1">
      <alignment/>
      <protection/>
    </xf>
    <xf numFmtId="0" fontId="4" fillId="0" borderId="21" xfId="51" applyFont="1" applyBorder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 locked="0"/>
    </xf>
    <xf numFmtId="0" fontId="6" fillId="18" borderId="21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4" fillId="0" borderId="25" xfId="51" applyFont="1" applyBorder="1" applyProtection="1">
      <alignment/>
      <protection/>
    </xf>
    <xf numFmtId="0" fontId="4" fillId="0" borderId="15" xfId="51" applyFont="1" applyFill="1" applyBorder="1" applyAlignment="1" applyProtection="1">
      <alignment horizontal="center"/>
      <protection/>
    </xf>
    <xf numFmtId="0" fontId="4" fillId="0" borderId="26" xfId="51" applyFont="1" applyBorder="1" applyProtection="1">
      <alignment/>
      <protection/>
    </xf>
    <xf numFmtId="0" fontId="4" fillId="19" borderId="27" xfId="51" applyFont="1" applyFill="1" applyBorder="1" applyProtection="1">
      <alignment/>
      <protection/>
    </xf>
    <xf numFmtId="0" fontId="4" fillId="19" borderId="0" xfId="51" applyFont="1" applyFill="1" applyBorder="1" applyProtection="1">
      <alignment/>
      <protection/>
    </xf>
    <xf numFmtId="0" fontId="4" fillId="19" borderId="28" xfId="5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19" borderId="21" xfId="51" applyFont="1" applyFill="1" applyBorder="1" applyProtection="1">
      <alignment/>
      <protection/>
    </xf>
    <xf numFmtId="0" fontId="4" fillId="0" borderId="29" xfId="51" applyFont="1" applyBorder="1" applyProtection="1">
      <alignment/>
      <protection/>
    </xf>
    <xf numFmtId="0" fontId="4" fillId="0" borderId="30" xfId="51" applyFont="1" applyFill="1" applyBorder="1" applyAlignment="1" applyProtection="1">
      <alignment horizontal="center"/>
      <protection/>
    </xf>
    <xf numFmtId="0" fontId="4" fillId="0" borderId="31" xfId="51" applyFont="1" applyBorder="1" applyProtection="1">
      <alignment/>
      <protection/>
    </xf>
    <xf numFmtId="0" fontId="4" fillId="0" borderId="27" xfId="51" applyFont="1" applyBorder="1" applyProtection="1">
      <alignment/>
      <protection/>
    </xf>
    <xf numFmtId="0" fontId="4" fillId="0" borderId="28" xfId="51" applyFont="1" applyBorder="1" applyProtection="1">
      <alignment/>
      <protection/>
    </xf>
    <xf numFmtId="0" fontId="4" fillId="0" borderId="32" xfId="51" applyFont="1" applyBorder="1" applyProtection="1">
      <alignment/>
      <protection/>
    </xf>
    <xf numFmtId="0" fontId="4" fillId="19" borderId="30" xfId="51" applyFont="1" applyFill="1" applyBorder="1" applyProtection="1">
      <alignment/>
      <protection/>
    </xf>
    <xf numFmtId="0" fontId="4" fillId="19" borderId="31" xfId="51" applyFont="1" applyFill="1" applyBorder="1" applyProtection="1">
      <alignment/>
      <protection/>
    </xf>
    <xf numFmtId="0" fontId="4" fillId="0" borderId="33" xfId="51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/>
    </xf>
    <xf numFmtId="0" fontId="8" fillId="18" borderId="35" xfId="0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5" fillId="18" borderId="35" xfId="0" applyFont="1" applyFill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4" fillId="0" borderId="38" xfId="51" applyFont="1" applyBorder="1" applyProtection="1">
      <alignment/>
      <protection/>
    </xf>
    <xf numFmtId="0" fontId="4" fillId="0" borderId="39" xfId="51" applyFont="1" applyFill="1" applyBorder="1" applyAlignment="1" applyProtection="1">
      <alignment horizontal="center"/>
      <protection/>
    </xf>
    <xf numFmtId="0" fontId="4" fillId="0" borderId="40" xfId="51" applyFont="1" applyBorder="1" applyProtection="1">
      <alignment/>
      <protection/>
    </xf>
    <xf numFmtId="0" fontId="4" fillId="0" borderId="35" xfId="51" applyFont="1" applyBorder="1" applyProtection="1">
      <alignment/>
      <protection/>
    </xf>
    <xf numFmtId="0" fontId="4" fillId="0" borderId="41" xfId="51" applyFont="1" applyFill="1" applyBorder="1" applyAlignment="1" applyProtection="1">
      <alignment horizontal="center"/>
      <protection/>
    </xf>
    <xf numFmtId="0" fontId="4" fillId="0" borderId="37" xfId="51" applyFont="1" applyBorder="1" applyProtection="1">
      <alignment/>
      <protection/>
    </xf>
    <xf numFmtId="0" fontId="4" fillId="19" borderId="35" xfId="51" applyFont="1" applyFill="1" applyBorder="1" applyProtection="1">
      <alignment/>
      <protection/>
    </xf>
    <xf numFmtId="0" fontId="4" fillId="19" borderId="36" xfId="51" applyFont="1" applyFill="1" applyBorder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 locked="0"/>
    </xf>
    <xf numFmtId="0" fontId="6" fillId="18" borderId="36" xfId="0" applyFont="1" applyFill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Alignment="1">
      <alignment/>
    </xf>
    <xf numFmtId="0" fontId="4" fillId="0" borderId="39" xfId="0" applyFont="1" applyBorder="1" applyAlignment="1">
      <alignment/>
    </xf>
    <xf numFmtId="0" fontId="0" fillId="0" borderId="0" xfId="0" applyBorder="1" applyAlignment="1">
      <alignment/>
    </xf>
    <xf numFmtId="0" fontId="1" fillId="0" borderId="23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11" fillId="0" borderId="21" xfId="0" applyNumberFormat="1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18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/>
      <protection/>
    </xf>
    <xf numFmtId="0" fontId="4" fillId="18" borderId="18" xfId="0" applyFont="1" applyFill="1" applyBorder="1" applyAlignment="1" applyProtection="1">
      <alignment/>
      <protection locked="0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1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" fillId="0" borderId="21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4" fillId="18" borderId="24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" fillId="0" borderId="42" xfId="0" applyNumberFormat="1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1" fillId="0" borderId="36" xfId="0" applyNumberFormat="1" applyFont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18" borderId="35" xfId="0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center"/>
      <protection/>
    </xf>
    <xf numFmtId="0" fontId="4" fillId="18" borderId="43" xfId="0" applyFont="1" applyFill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16" fontId="5" fillId="0" borderId="47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 applyProtection="1">
      <alignment/>
      <protection/>
    </xf>
    <xf numFmtId="0" fontId="4" fillId="18" borderId="21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0" fontId="4" fillId="18" borderId="36" xfId="0" applyFont="1" applyFill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49" xfId="0" applyFont="1" applyBorder="1" applyAlignment="1">
      <alignment/>
    </xf>
    <xf numFmtId="0" fontId="1" fillId="0" borderId="4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4" fillId="18" borderId="21" xfId="0" applyFont="1" applyFill="1" applyBorder="1" applyAlignment="1" applyProtection="1">
      <alignment horizontal="center"/>
      <protection locked="0"/>
    </xf>
    <xf numFmtId="0" fontId="4" fillId="18" borderId="36" xfId="0" applyFont="1" applyFill="1" applyBorder="1" applyAlignment="1" applyProtection="1">
      <alignment horizontal="center"/>
      <protection locked="0"/>
    </xf>
    <xf numFmtId="0" fontId="5" fillId="18" borderId="30" xfId="0" applyFont="1" applyFill="1" applyBorder="1" applyAlignment="1" applyProtection="1">
      <alignment/>
      <protection locked="0"/>
    </xf>
    <xf numFmtId="0" fontId="5" fillId="18" borderId="0" xfId="0" applyFont="1" applyFill="1" applyBorder="1" applyAlignment="1" applyProtection="1">
      <alignment/>
      <protection locked="0"/>
    </xf>
    <xf numFmtId="14" fontId="8" fillId="0" borderId="0" xfId="51" applyNumberFormat="1" applyFont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10erfeld98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EFE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U5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.1484375" style="0" customWidth="1"/>
    <col min="3" max="3" width="2.421875" style="0" customWidth="1"/>
    <col min="4" max="4" width="16.7109375" style="0" bestFit="1" customWidth="1"/>
    <col min="5" max="5" width="1.421875" style="0" customWidth="1"/>
    <col min="6" max="6" width="8.8515625" style="0" customWidth="1"/>
    <col min="7" max="7" width="1.8515625" style="0" customWidth="1"/>
    <col min="8" max="8" width="0.85546875" style="0" customWidth="1"/>
    <col min="9" max="10" width="1.8515625" style="0" customWidth="1"/>
    <col min="11" max="11" width="0.85546875" style="0" customWidth="1"/>
    <col min="12" max="13" width="1.8515625" style="0" customWidth="1"/>
    <col min="14" max="14" width="0.85546875" style="0" customWidth="1"/>
    <col min="15" max="15" width="1.8515625" style="0" customWidth="1"/>
    <col min="16" max="16" width="2.00390625" style="0" customWidth="1"/>
    <col min="17" max="17" width="0.85546875" style="0" customWidth="1"/>
    <col min="18" max="19" width="1.8515625" style="0" customWidth="1"/>
    <col min="20" max="20" width="0.85546875" style="0" customWidth="1"/>
    <col min="21" max="21" width="2.421875" style="0" customWidth="1"/>
    <col min="22" max="22" width="1.8515625" style="0" customWidth="1"/>
    <col min="23" max="23" width="0.85546875" style="0" customWidth="1"/>
    <col min="24" max="25" width="1.8515625" style="0" customWidth="1"/>
    <col min="26" max="26" width="0.85546875" style="0" customWidth="1"/>
    <col min="27" max="28" width="1.8515625" style="0" customWidth="1"/>
    <col min="29" max="29" width="0.85546875" style="0" customWidth="1"/>
    <col min="30" max="31" width="1.8515625" style="0" customWidth="1"/>
    <col min="32" max="32" width="0.85546875" style="0" customWidth="1"/>
    <col min="33" max="34" width="1.8515625" style="0" customWidth="1"/>
    <col min="35" max="35" width="0.85546875" style="0" customWidth="1"/>
    <col min="36" max="36" width="1.8515625" style="0" customWidth="1"/>
    <col min="37" max="37" width="2.28125" style="0" customWidth="1"/>
    <col min="38" max="38" width="0.85546875" style="0" customWidth="1"/>
    <col min="39" max="39" width="2.7109375" style="0" customWidth="1"/>
    <col min="40" max="40" width="3.28125" style="0" customWidth="1"/>
    <col min="41" max="41" width="0.85546875" style="0" customWidth="1"/>
    <col min="42" max="42" width="3.28125" style="0" customWidth="1"/>
    <col min="43" max="43" width="1.7109375" style="1" customWidth="1"/>
    <col min="44" max="44" width="3.8515625" style="0" customWidth="1"/>
    <col min="45" max="45" width="2.00390625" style="0" customWidth="1"/>
    <col min="46" max="46" width="6.28125" style="0" customWidth="1"/>
  </cols>
  <sheetData>
    <row r="1" spans="1:45" ht="13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6"/>
      <c r="AN1" s="7"/>
      <c r="AO1" s="4"/>
      <c r="AP1" s="4"/>
      <c r="AQ1" s="8"/>
      <c r="AR1" s="9"/>
      <c r="AS1" s="9"/>
    </row>
    <row r="2" spans="1:45" ht="13.5" customHeight="1">
      <c r="A2" s="10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8"/>
      <c r="AR2" s="9"/>
      <c r="AS2" s="9"/>
    </row>
    <row r="3" spans="1:45" ht="13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8"/>
      <c r="AR3" s="9"/>
      <c r="AS3" s="9"/>
    </row>
    <row r="4" spans="1:45" ht="13.5" customHeigh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8"/>
      <c r="AR4" s="9"/>
      <c r="AS4" s="9"/>
    </row>
    <row r="5" ht="6.75" customHeight="1"/>
    <row r="6" spans="1:47" ht="15.75">
      <c r="A6" s="11" t="s">
        <v>0</v>
      </c>
      <c r="B6" s="12"/>
      <c r="C6" s="13"/>
      <c r="D6" s="14" t="s">
        <v>1</v>
      </c>
      <c r="E6" s="12"/>
      <c r="F6" s="14" t="s">
        <v>2</v>
      </c>
      <c r="G6" s="15"/>
      <c r="H6" s="16" t="s">
        <v>3</v>
      </c>
      <c r="I6" s="17"/>
      <c r="J6" s="18"/>
      <c r="K6" s="19" t="s">
        <v>4</v>
      </c>
      <c r="L6" s="20"/>
      <c r="M6" s="18"/>
      <c r="N6" s="19" t="s">
        <v>5</v>
      </c>
      <c r="O6" s="20"/>
      <c r="P6" s="18"/>
      <c r="Q6" s="19" t="s">
        <v>6</v>
      </c>
      <c r="R6" s="20"/>
      <c r="S6" s="18"/>
      <c r="T6" s="19" t="s">
        <v>7</v>
      </c>
      <c r="U6" s="20"/>
      <c r="V6" s="18"/>
      <c r="W6" s="19" t="s">
        <v>8</v>
      </c>
      <c r="X6" s="20"/>
      <c r="Y6" s="18"/>
      <c r="Z6" s="19" t="s">
        <v>9</v>
      </c>
      <c r="AA6" s="20"/>
      <c r="AB6" s="18"/>
      <c r="AC6" s="19" t="s">
        <v>10</v>
      </c>
      <c r="AD6" s="20"/>
      <c r="AE6" s="18"/>
      <c r="AF6" s="19" t="s">
        <v>11</v>
      </c>
      <c r="AG6" s="20"/>
      <c r="AH6" s="18"/>
      <c r="AI6" s="19" t="s">
        <v>12</v>
      </c>
      <c r="AJ6" s="21"/>
      <c r="AK6" s="22" t="s">
        <v>13</v>
      </c>
      <c r="AL6" s="19"/>
      <c r="AM6" s="17"/>
      <c r="AN6" s="23" t="s">
        <v>14</v>
      </c>
      <c r="AO6" s="16"/>
      <c r="AP6" s="17"/>
      <c r="AQ6" s="23" t="s">
        <v>15</v>
      </c>
      <c r="AR6" s="16"/>
      <c r="AS6" s="24"/>
      <c r="AU6" s="25" t="s">
        <v>16</v>
      </c>
    </row>
    <row r="7" spans="1:47" ht="16.5" thickBot="1">
      <c r="A7" s="26">
        <v>1</v>
      </c>
      <c r="B7" s="30" t="s">
        <v>36</v>
      </c>
      <c r="C7" s="28"/>
      <c r="D7" s="29"/>
      <c r="E7" s="30"/>
      <c r="F7" s="31"/>
      <c r="G7" s="32"/>
      <c r="H7" s="33"/>
      <c r="I7" s="34"/>
      <c r="J7" s="35">
        <f>IF(M30&lt;&gt;"",M30,"")</f>
        <v>3</v>
      </c>
      <c r="K7" s="36" t="str">
        <f>IF(L7&lt;&gt;"",":","")</f>
        <v>:</v>
      </c>
      <c r="L7" s="37">
        <f>IF(O30&lt;&gt;"",O30,"")</f>
        <v>1</v>
      </c>
      <c r="M7" s="35">
        <f>IF(M34&lt;&gt;"",M34,"")</f>
        <v>3</v>
      </c>
      <c r="N7" s="36" t="str">
        <f>IF(O7&lt;&gt;"",":","")</f>
        <v>:</v>
      </c>
      <c r="O7" s="37">
        <f>IF(O34&lt;&gt;"",O34,"")</f>
        <v>0</v>
      </c>
      <c r="P7" s="35">
        <f>IF(M44&lt;&gt;"",M44,"")</f>
        <v>3</v>
      </c>
      <c r="Q7" s="36" t="str">
        <f>IF(R7&lt;&gt;"",":","")</f>
        <v>:</v>
      </c>
      <c r="R7" s="37">
        <f>IF(O44&lt;&gt;"",O44,"")</f>
        <v>0</v>
      </c>
      <c r="S7" s="35">
        <f>IF(M49&lt;&gt;"",M49,"")</f>
        <v>3</v>
      </c>
      <c r="T7" s="36" t="str">
        <f>IF(U7&lt;&gt;"",":","")</f>
        <v>:</v>
      </c>
      <c r="U7" s="37">
        <f>IF(O49&lt;&gt;"",O49,"")</f>
        <v>0</v>
      </c>
      <c r="V7" s="35">
        <f>IF(AQ21&lt;&gt;"",AQ21,"")</f>
        <v>3</v>
      </c>
      <c r="W7" s="36" t="str">
        <f>IF(X7&lt;&gt;"",":","")</f>
        <v>:</v>
      </c>
      <c r="X7" s="37">
        <f>IF(AS21&lt;&gt;"",AS21,"")</f>
        <v>1</v>
      </c>
      <c r="Y7" s="35">
        <f>IF(AQ29&lt;&gt;"",AQ29,"")</f>
        <v>3</v>
      </c>
      <c r="Z7" s="36" t="str">
        <f aca="true" t="shared" si="0" ref="Z7:Z12">IF(AA7&lt;&gt;"",":","")</f>
        <v>:</v>
      </c>
      <c r="AA7" s="37">
        <f>IF(AS29&lt;&gt;"",AS29,"")</f>
        <v>0</v>
      </c>
      <c r="AB7" s="35">
        <f>IF(AQ34&lt;&gt;"",AQ34,"")</f>
        <v>3</v>
      </c>
      <c r="AC7" s="36" t="str">
        <f aca="true" t="shared" si="1" ref="AC7:AC13">IF(AD7&lt;&gt;"",":","")</f>
        <v>:</v>
      </c>
      <c r="AD7" s="37">
        <f>IF(AS34&lt;&gt;"",AS34,"")</f>
        <v>0</v>
      </c>
      <c r="AE7" s="35">
        <f>IF(AQ44&lt;&gt;"",AQ44,"")</f>
        <v>3</v>
      </c>
      <c r="AF7" s="36" t="str">
        <f aca="true" t="shared" si="2" ref="AF7:AF14">IF(AG7&lt;&gt;"",":","")</f>
        <v>:</v>
      </c>
      <c r="AG7" s="37">
        <f>IF(AS44&lt;&gt;"",AS44,"")</f>
        <v>2</v>
      </c>
      <c r="AH7" s="35" t="str">
        <f>IF(M19&lt;&gt;"",M19,"")</f>
        <v> </v>
      </c>
      <c r="AI7" s="36" t="str">
        <f aca="true" t="shared" si="3" ref="AI7:AI15">IF(AJ7&lt;&gt;"",":","")</f>
        <v>:</v>
      </c>
      <c r="AJ7" s="38" t="str">
        <f>IF(O19&lt;&gt;"",O19,"")</f>
        <v> </v>
      </c>
      <c r="AK7" s="39">
        <f>IF(G7&gt;I7,1)+IF(J7&gt;L7,1)+IF(M7&gt;O7,1)+IF(P7&gt;R7,1)+IF(S7&gt;U7,1)+IF(V7&gt;X7,1)+IF(Y7&gt;AA7,1)+IF(AB7&gt;AD7,1)+IF(AE7&gt;AG7,1)+IF(AH7&gt;AJ7,1)</f>
        <v>8</v>
      </c>
      <c r="AL7" s="40" t="str">
        <f>IF(AM7&lt;&gt;"",":","")</f>
        <v>:</v>
      </c>
      <c r="AM7" s="41">
        <f>IF(I7&gt;G7,1)+IF(L7&gt;J7,1)+IF(O7&gt;M7,1)+IF(R7&gt;P7,1)+IF(U7&gt;S7,1)+IF(X7&gt;V7,1)+IF(AA7&gt;Y7,1)+IF(AD7&gt;AB7,1)+IF(AG7&gt;AE7,1)+IF(AJ7&gt;AH7,1)</f>
        <v>0</v>
      </c>
      <c r="AN7" s="42">
        <f>SUM(G7,J7,M7,P7,S7,V7,Y7,AB7,AE7,AH7)</f>
        <v>24</v>
      </c>
      <c r="AO7" s="43" t="s">
        <v>17</v>
      </c>
      <c r="AP7" s="44">
        <f>SUM(I7,L7,O7,R7,U7,X7,AA7,AD7,AG7,AJ7)</f>
        <v>4</v>
      </c>
      <c r="AQ7" s="45"/>
      <c r="AR7" s="46">
        <f>RANK(AU7,AU$7:AU$15)</f>
        <v>1</v>
      </c>
      <c r="AS7" s="47"/>
      <c r="AT7" s="48">
        <f>IF(AK7+AM7&lt;&gt;8,"!!","")</f>
      </c>
      <c r="AU7" s="25">
        <f>(AK7-AM7)*1000+(AN7-AP7)*100</f>
        <v>10000</v>
      </c>
    </row>
    <row r="8" spans="1:47" ht="15.75">
      <c r="A8" s="26">
        <v>2</v>
      </c>
      <c r="B8" s="30" t="s">
        <v>37</v>
      </c>
      <c r="C8" s="28"/>
      <c r="D8" s="29"/>
      <c r="E8" s="30"/>
      <c r="F8" s="31"/>
      <c r="G8" s="49">
        <f>+L7</f>
        <v>1</v>
      </c>
      <c r="H8" s="50" t="str">
        <f aca="true" t="shared" si="4" ref="H8:H16">IF(I8&lt;&gt;"",":","")</f>
        <v>:</v>
      </c>
      <c r="I8" s="51">
        <f>+J7</f>
        <v>3</v>
      </c>
      <c r="J8" s="52"/>
      <c r="K8" s="53"/>
      <c r="L8" s="54"/>
      <c r="M8" s="35">
        <f>IF(M43&lt;&gt;"",M43,"")</f>
        <v>3</v>
      </c>
      <c r="N8" s="55" t="str">
        <f>IF(O8&lt;&gt;"",":","")</f>
        <v>:</v>
      </c>
      <c r="O8" s="37">
        <f>IF(O43&lt;&gt;"",O43,"")</f>
        <v>0</v>
      </c>
      <c r="P8" s="35">
        <f>IF(M48&lt;&gt;"",M48,"")</f>
        <v>3</v>
      </c>
      <c r="Q8" s="55" t="str">
        <f>IF(R8&lt;&gt;"",":","")</f>
        <v>:</v>
      </c>
      <c r="R8" s="37">
        <f>IF(O48&lt;&gt;"",O48,"")</f>
        <v>0</v>
      </c>
      <c r="S8" s="35">
        <f>IF(AQ22&lt;&gt;"",AQ22,"")</f>
        <v>3</v>
      </c>
      <c r="T8" s="36" t="str">
        <f>IF(U8&lt;&gt;"",":","")</f>
        <v>:</v>
      </c>
      <c r="U8" s="37">
        <f>IF(AS22&lt;&gt;"",AS22,"")</f>
        <v>0</v>
      </c>
      <c r="V8" s="35">
        <f>IF(AQ28&lt;&gt;"",AQ28,"")</f>
        <v>3</v>
      </c>
      <c r="W8" s="36" t="str">
        <f>IF(X8&lt;&gt;"",":","")</f>
        <v>:</v>
      </c>
      <c r="X8" s="37">
        <f>IF(AS28&lt;&gt;"",AS28,"")</f>
        <v>2</v>
      </c>
      <c r="Y8" s="35">
        <f>IF(AQ35&lt;&gt;"",AQ35,"")</f>
        <v>3</v>
      </c>
      <c r="Z8" s="36" t="str">
        <f t="shared" si="0"/>
        <v>:</v>
      </c>
      <c r="AA8" s="37">
        <f>IF(AS35&lt;&gt;"",AS35,"")</f>
        <v>1</v>
      </c>
      <c r="AB8" s="35">
        <f>IF(AQ43&lt;&gt;"",AQ43,"")</f>
        <v>3</v>
      </c>
      <c r="AC8" s="36" t="str">
        <f t="shared" si="1"/>
        <v>:</v>
      </c>
      <c r="AD8" s="37">
        <f>IF(AS43&lt;&gt;"",AS43,"")</f>
        <v>1</v>
      </c>
      <c r="AE8" s="35">
        <f>IF(M20&lt;&gt;"",M20,"")</f>
        <v>1</v>
      </c>
      <c r="AF8" s="36" t="str">
        <f t="shared" si="2"/>
        <v>:</v>
      </c>
      <c r="AG8" s="37">
        <f>IF(O20&lt;&gt;"",O20,"")</f>
        <v>3</v>
      </c>
      <c r="AH8" s="35" t="str">
        <f>IF(M33&lt;&gt;"",M33,"")</f>
        <v> </v>
      </c>
      <c r="AI8" s="55" t="str">
        <f t="shared" si="3"/>
        <v>:</v>
      </c>
      <c r="AJ8" s="38" t="str">
        <f>IF(O33&lt;&gt;"",O33,"")</f>
        <v> </v>
      </c>
      <c r="AK8" s="39">
        <f aca="true" t="shared" si="5" ref="AK8:AK16">IF(G8&gt;I8,1)+IF(J8&gt;L8,1)+IF(M8&gt;O8,1)+IF(P8&gt;R8,1)+IF(S8&gt;U8,1)+IF(V8&gt;X8,1)+IF(Y8&gt;AA8,1)+IF(AB8&gt;AD8,1)+IF(AE8&gt;AG8,1)+IF(AH8&gt;AJ8,1)</f>
        <v>6</v>
      </c>
      <c r="AL8" s="40" t="str">
        <f aca="true" t="shared" si="6" ref="AL8:AL16">IF(AM8&lt;&gt;"",":","")</f>
        <v>:</v>
      </c>
      <c r="AM8" s="41">
        <f aca="true" t="shared" si="7" ref="AM8:AM16">IF(I8&gt;G8,1)+IF(L8&gt;J8,1)+IF(O8&gt;M8,1)+IF(R8&gt;P8,1)+IF(U8&gt;S8,1)+IF(X8&gt;V8,1)+IF(AA8&gt;Y8,1)+IF(AD8&gt;AB8,1)+IF(AG8&gt;AE8,1)+IF(AJ8&gt;AH8,1)</f>
        <v>2</v>
      </c>
      <c r="AN8" s="42">
        <f aca="true" t="shared" si="8" ref="AN8:AN16">SUM(G8,J8,M8,P8,S8,V8,Y8,AB8,AE8,AH8)</f>
        <v>20</v>
      </c>
      <c r="AO8" s="43" t="s">
        <v>17</v>
      </c>
      <c r="AP8" s="44">
        <f aca="true" t="shared" si="9" ref="AP8:AP16">SUM(I8,L8,O8,R8,U8,X8,AA8,AD8,AG8,AJ8)</f>
        <v>10</v>
      </c>
      <c r="AQ8" s="45"/>
      <c r="AR8" s="46">
        <f aca="true" t="shared" si="10" ref="AR8:AR15">RANK(AU8,AU$7:AU$15)</f>
        <v>3</v>
      </c>
      <c r="AS8" s="47"/>
      <c r="AT8" s="48">
        <f aca="true" t="shared" si="11" ref="AT8:AT16">IF(AK8+AM8&lt;&gt;8,"!!","")</f>
      </c>
      <c r="AU8" s="25">
        <f aca="true" t="shared" si="12" ref="AU8:AU16">(AK8-AM8)*1000+(AN8-AP8)*100</f>
        <v>5000</v>
      </c>
    </row>
    <row r="9" spans="1:47" ht="15.75">
      <c r="A9" s="26">
        <v>3</v>
      </c>
      <c r="B9" s="30" t="s">
        <v>38</v>
      </c>
      <c r="C9" s="28"/>
      <c r="D9" s="29"/>
      <c r="E9" s="30"/>
      <c r="F9" s="31"/>
      <c r="G9" s="35">
        <f>+O7</f>
        <v>0</v>
      </c>
      <c r="H9" s="36" t="str">
        <f t="shared" si="4"/>
        <v>:</v>
      </c>
      <c r="I9" s="37">
        <f>+M7</f>
        <v>3</v>
      </c>
      <c r="J9" s="35">
        <f>+O8</f>
        <v>0</v>
      </c>
      <c r="K9" s="36" t="str">
        <f aca="true" t="shared" si="13" ref="K9:K16">IF(L9&lt;&gt;"",":","")</f>
        <v>:</v>
      </c>
      <c r="L9" s="37">
        <f>+M8</f>
        <v>3</v>
      </c>
      <c r="M9" s="32"/>
      <c r="N9" s="56"/>
      <c r="O9" s="34"/>
      <c r="P9" s="35">
        <f>IF(AQ23&lt;&gt;"",AQ23,"")</f>
        <v>0</v>
      </c>
      <c r="Q9" s="36" t="str">
        <f>IF(R9&lt;&gt;"",":","")</f>
        <v>:</v>
      </c>
      <c r="R9" s="37">
        <f>IF(AS23&lt;&gt;"",AS23,"")</f>
        <v>3</v>
      </c>
      <c r="S9" s="35">
        <f>IF(AQ27&lt;&gt;"",AQ27,"")</f>
        <v>0</v>
      </c>
      <c r="T9" s="36" t="str">
        <f>IF(U9&lt;&gt;"",":","")</f>
        <v>:</v>
      </c>
      <c r="U9" s="37">
        <f>IF(AS27&lt;&gt;"",AS27,"")</f>
        <v>3</v>
      </c>
      <c r="V9" s="57">
        <f>IF(AQ36&lt;&gt;"",AQ36,"")</f>
        <v>0</v>
      </c>
      <c r="W9" s="58" t="str">
        <f>IF(X9&lt;&gt;"",":","")</f>
        <v>:</v>
      </c>
      <c r="X9" s="59">
        <f>IF(AS36&lt;&gt;"",AS36,"")</f>
        <v>3</v>
      </c>
      <c r="Y9" s="57">
        <f>IF(AQ42&lt;&gt;"",AQ42,"")</f>
        <v>0</v>
      </c>
      <c r="Z9" s="58" t="str">
        <f t="shared" si="0"/>
        <v>:</v>
      </c>
      <c r="AA9" s="59">
        <f>IF(AS42&lt;&gt;"",AS42,"")</f>
        <v>3</v>
      </c>
      <c r="AB9" s="57">
        <f>IF(M21&lt;&gt;"",M21,"")</f>
        <v>0</v>
      </c>
      <c r="AC9" s="58" t="str">
        <f t="shared" si="1"/>
        <v>:</v>
      </c>
      <c r="AD9" s="59">
        <f>IF(O21&lt;&gt;"",O21,"")</f>
        <v>3</v>
      </c>
      <c r="AE9" s="35">
        <f>IF(M29&lt;&gt;"",M29,"")</f>
        <v>0</v>
      </c>
      <c r="AF9" s="36" t="str">
        <f t="shared" si="2"/>
        <v>:</v>
      </c>
      <c r="AG9" s="37">
        <f>IF(O29&lt;&gt;"",O29,"")</f>
        <v>3</v>
      </c>
      <c r="AH9" s="35" t="str">
        <f>IF(M47&lt;&gt;"",M47,"")</f>
        <v> </v>
      </c>
      <c r="AI9" s="36" t="str">
        <f t="shared" si="3"/>
        <v>:</v>
      </c>
      <c r="AJ9" s="38" t="str">
        <f>IF(O47&lt;&gt;"",O47,"")</f>
        <v> </v>
      </c>
      <c r="AK9" s="39">
        <f t="shared" si="5"/>
        <v>0</v>
      </c>
      <c r="AL9" s="40" t="str">
        <f t="shared" si="6"/>
        <v>:</v>
      </c>
      <c r="AM9" s="41">
        <f t="shared" si="7"/>
        <v>8</v>
      </c>
      <c r="AN9" s="42">
        <f t="shared" si="8"/>
        <v>0</v>
      </c>
      <c r="AO9" s="43" t="s">
        <v>17</v>
      </c>
      <c r="AP9" s="44">
        <f t="shared" si="9"/>
        <v>24</v>
      </c>
      <c r="AQ9" s="45"/>
      <c r="AR9" s="46">
        <f t="shared" si="10"/>
        <v>9</v>
      </c>
      <c r="AS9" s="47"/>
      <c r="AT9" s="48">
        <f t="shared" si="11"/>
      </c>
      <c r="AU9" s="25">
        <f t="shared" si="12"/>
        <v>-10400</v>
      </c>
    </row>
    <row r="10" spans="1:47" ht="15.75">
      <c r="A10" s="26">
        <v>4</v>
      </c>
      <c r="B10" s="30" t="s">
        <v>39</v>
      </c>
      <c r="C10" s="28"/>
      <c r="D10" s="29"/>
      <c r="E10" s="30"/>
      <c r="F10" s="31"/>
      <c r="G10" s="35">
        <f>+R7</f>
        <v>0</v>
      </c>
      <c r="H10" s="36" t="str">
        <f t="shared" si="4"/>
        <v>:</v>
      </c>
      <c r="I10" s="37">
        <f>+P7</f>
        <v>3</v>
      </c>
      <c r="J10" s="35">
        <f>+R8</f>
        <v>0</v>
      </c>
      <c r="K10" s="36" t="str">
        <f t="shared" si="13"/>
        <v>:</v>
      </c>
      <c r="L10" s="37">
        <f>+P8</f>
        <v>3</v>
      </c>
      <c r="M10" s="35">
        <f>+R9</f>
        <v>3</v>
      </c>
      <c r="N10" s="36" t="str">
        <f aca="true" t="shared" si="14" ref="N10:N16">IF(O10&lt;&gt;"",":","")</f>
        <v>:</v>
      </c>
      <c r="O10" s="37">
        <f>+P9</f>
        <v>0</v>
      </c>
      <c r="P10" s="32"/>
      <c r="Q10" s="56"/>
      <c r="R10" s="34"/>
      <c r="S10" s="60">
        <f>IF(AQ37&lt;&gt;"",AQ37,"")</f>
        <v>1</v>
      </c>
      <c r="T10" s="58" t="str">
        <f>IF(U10&lt;&gt;"",":","")</f>
        <v>:</v>
      </c>
      <c r="U10" s="61">
        <f>IF(AS37&lt;&gt;"",AS37,"")</f>
        <v>3</v>
      </c>
      <c r="V10" s="35">
        <f>IF(AQ41&lt;&gt;"",AQ41,"")</f>
        <v>0</v>
      </c>
      <c r="W10" s="36" t="str">
        <f>IF(X10&lt;&gt;"",":","")</f>
        <v>:</v>
      </c>
      <c r="X10" s="37">
        <f>IF(AS41&lt;&gt;"",AS41,"")</f>
        <v>3</v>
      </c>
      <c r="Y10" s="35">
        <f>IF(M22&lt;&gt;"",M22,"")</f>
        <v>2</v>
      </c>
      <c r="Z10" s="36" t="str">
        <f t="shared" si="0"/>
        <v>:</v>
      </c>
      <c r="AA10" s="37">
        <f>IF(O22&lt;&gt;"",O22,"")</f>
        <v>3</v>
      </c>
      <c r="AB10" s="35">
        <f>IF(M28&lt;&gt;"",M28,"")</f>
        <v>1</v>
      </c>
      <c r="AC10" s="36" t="str">
        <f t="shared" si="1"/>
        <v>:</v>
      </c>
      <c r="AD10" s="37">
        <f>IF(O28&lt;&gt;"",O28,"")</f>
        <v>3</v>
      </c>
      <c r="AE10" s="35">
        <f>IF(M35&lt;&gt;"",M35,"")</f>
        <v>0</v>
      </c>
      <c r="AF10" s="36" t="str">
        <f t="shared" si="2"/>
        <v>:</v>
      </c>
      <c r="AG10" s="37">
        <f>IF(O35&lt;&gt;"",O35,"")</f>
        <v>3</v>
      </c>
      <c r="AH10" s="35" t="str">
        <f>IF(AQ26&lt;&gt;"",AQ26,"")</f>
        <v> </v>
      </c>
      <c r="AI10" s="36" t="str">
        <f t="shared" si="3"/>
        <v>:</v>
      </c>
      <c r="AJ10" s="38" t="str">
        <f>IF(AS26&lt;&gt;"",AS26,"")</f>
        <v> </v>
      </c>
      <c r="AK10" s="39">
        <f t="shared" si="5"/>
        <v>1</v>
      </c>
      <c r="AL10" s="40" t="str">
        <f t="shared" si="6"/>
        <v>:</v>
      </c>
      <c r="AM10" s="41">
        <f t="shared" si="7"/>
        <v>7</v>
      </c>
      <c r="AN10" s="42">
        <f t="shared" si="8"/>
        <v>7</v>
      </c>
      <c r="AO10" s="43" t="s">
        <v>17</v>
      </c>
      <c r="AP10" s="44">
        <f t="shared" si="9"/>
        <v>21</v>
      </c>
      <c r="AQ10" s="45"/>
      <c r="AR10" s="46">
        <f t="shared" si="10"/>
        <v>8</v>
      </c>
      <c r="AS10" s="47"/>
      <c r="AT10" s="48">
        <f t="shared" si="11"/>
      </c>
      <c r="AU10" s="25">
        <f t="shared" si="12"/>
        <v>-7400</v>
      </c>
    </row>
    <row r="11" spans="1:47" ht="15.75">
      <c r="A11" s="26">
        <v>5</v>
      </c>
      <c r="B11" s="176" t="s">
        <v>44</v>
      </c>
      <c r="C11" s="28"/>
      <c r="D11" s="29"/>
      <c r="E11" s="30"/>
      <c r="F11" s="31"/>
      <c r="G11" s="35">
        <f>+U7</f>
        <v>0</v>
      </c>
      <c r="H11" s="36" t="str">
        <f t="shared" si="4"/>
        <v>:</v>
      </c>
      <c r="I11" s="37">
        <f>+S7</f>
        <v>3</v>
      </c>
      <c r="J11" s="35">
        <f>+U8</f>
        <v>0</v>
      </c>
      <c r="K11" s="36" t="str">
        <f t="shared" si="13"/>
        <v>:</v>
      </c>
      <c r="L11" s="37">
        <f>+S8</f>
        <v>3</v>
      </c>
      <c r="M11" s="35">
        <f>+U9</f>
        <v>3</v>
      </c>
      <c r="N11" s="36" t="str">
        <f t="shared" si="14"/>
        <v>:</v>
      </c>
      <c r="O11" s="37">
        <f>+S9</f>
        <v>0</v>
      </c>
      <c r="P11" s="35">
        <f>+U10</f>
        <v>3</v>
      </c>
      <c r="Q11" s="36" t="str">
        <f aca="true" t="shared" si="15" ref="Q11:Q16">IF(R11&lt;&gt;"",":","")</f>
        <v>:</v>
      </c>
      <c r="R11" s="37">
        <f>+S10</f>
        <v>1</v>
      </c>
      <c r="S11" s="32"/>
      <c r="T11" s="56"/>
      <c r="U11" s="34"/>
      <c r="V11" s="35">
        <f>IF(M23&lt;&gt;"",M23,"")</f>
        <v>3</v>
      </c>
      <c r="W11" s="36" t="str">
        <f>IF(X11&lt;&gt;"",":","")</f>
        <v>:</v>
      </c>
      <c r="X11" s="37">
        <f>IF(O23&lt;&gt;"",O23,"")</f>
        <v>2</v>
      </c>
      <c r="Y11" s="35">
        <f>IF(M27&lt;&gt;"",M27,"")</f>
        <v>1</v>
      </c>
      <c r="Z11" s="36" t="str">
        <f t="shared" si="0"/>
        <v>:</v>
      </c>
      <c r="AA11" s="37">
        <f>IF(O27&lt;&gt;"",O27,"")</f>
        <v>3</v>
      </c>
      <c r="AB11" s="35">
        <f>IF(M36&lt;&gt;"",M36,"")</f>
        <v>2</v>
      </c>
      <c r="AC11" s="36" t="str">
        <f t="shared" si="1"/>
        <v>:</v>
      </c>
      <c r="AD11" s="37">
        <f>IF(O36&lt;&gt;"",O36,"")</f>
        <v>3</v>
      </c>
      <c r="AE11" s="35">
        <f>IF(M42&lt;&gt;"",M42,"")</f>
        <v>0</v>
      </c>
      <c r="AF11" s="36" t="str">
        <f t="shared" si="2"/>
        <v>:</v>
      </c>
      <c r="AG11" s="37">
        <f>IF(O42&lt;&gt;"",O42,"")</f>
        <v>3</v>
      </c>
      <c r="AH11" s="35" t="str">
        <f>IF(AQ40&lt;&gt;"",AQ40,"")</f>
        <v> </v>
      </c>
      <c r="AI11" s="36" t="str">
        <f t="shared" si="3"/>
        <v>:</v>
      </c>
      <c r="AJ11" s="38" t="str">
        <f>IF(AS40&lt;&gt;"",AS40,"")</f>
        <v> </v>
      </c>
      <c r="AK11" s="39">
        <f t="shared" si="5"/>
        <v>3</v>
      </c>
      <c r="AL11" s="40" t="str">
        <f t="shared" si="6"/>
        <v>:</v>
      </c>
      <c r="AM11" s="41">
        <f t="shared" si="7"/>
        <v>5</v>
      </c>
      <c r="AN11" s="42">
        <f t="shared" si="8"/>
        <v>12</v>
      </c>
      <c r="AO11" s="43" t="s">
        <v>17</v>
      </c>
      <c r="AP11" s="44">
        <f t="shared" si="9"/>
        <v>18</v>
      </c>
      <c r="AQ11" s="45"/>
      <c r="AR11" s="46">
        <f t="shared" si="10"/>
        <v>7</v>
      </c>
      <c r="AS11" s="47"/>
      <c r="AT11" s="48">
        <f t="shared" si="11"/>
      </c>
      <c r="AU11" s="25">
        <f t="shared" si="12"/>
        <v>-2600</v>
      </c>
    </row>
    <row r="12" spans="1:47" ht="15.75">
      <c r="A12" s="26">
        <v>6</v>
      </c>
      <c r="B12" s="176" t="s">
        <v>40</v>
      </c>
      <c r="C12" s="28"/>
      <c r="D12" s="29"/>
      <c r="E12" s="30"/>
      <c r="F12" s="31"/>
      <c r="G12" s="35">
        <f>+X7</f>
        <v>1</v>
      </c>
      <c r="H12" s="36" t="str">
        <f t="shared" si="4"/>
        <v>:</v>
      </c>
      <c r="I12" s="37">
        <f>+V7</f>
        <v>3</v>
      </c>
      <c r="J12" s="35">
        <f>+X8</f>
        <v>2</v>
      </c>
      <c r="K12" s="36" t="str">
        <f t="shared" si="13"/>
        <v>:</v>
      </c>
      <c r="L12" s="37">
        <f>+V8</f>
        <v>3</v>
      </c>
      <c r="M12" s="35">
        <f>+X9</f>
        <v>3</v>
      </c>
      <c r="N12" s="36" t="str">
        <f t="shared" si="14"/>
        <v>:</v>
      </c>
      <c r="O12" s="37">
        <f>+V9</f>
        <v>0</v>
      </c>
      <c r="P12" s="35">
        <f>+X10</f>
        <v>3</v>
      </c>
      <c r="Q12" s="36" t="str">
        <f t="shared" si="15"/>
        <v>:</v>
      </c>
      <c r="R12" s="37">
        <f>+V10</f>
        <v>0</v>
      </c>
      <c r="S12" s="35">
        <f>+X11</f>
        <v>2</v>
      </c>
      <c r="T12" s="36" t="str">
        <f>IF(U12&lt;&gt;"",":","")</f>
        <v>:</v>
      </c>
      <c r="U12" s="37">
        <f>+V11</f>
        <v>3</v>
      </c>
      <c r="V12" s="32"/>
      <c r="W12" s="56"/>
      <c r="X12" s="34"/>
      <c r="Y12" s="35">
        <f>IF(M37&lt;&gt;"",M37,"")</f>
        <v>3</v>
      </c>
      <c r="Z12" s="36" t="str">
        <f t="shared" si="0"/>
        <v>:</v>
      </c>
      <c r="AA12" s="37">
        <f>IF(O37&lt;&gt;"",O37,"")</f>
        <v>0</v>
      </c>
      <c r="AB12" s="35">
        <f>IF(M41&lt;&gt;"",M41,"")</f>
        <v>3</v>
      </c>
      <c r="AC12" s="36" t="str">
        <f t="shared" si="1"/>
        <v>:</v>
      </c>
      <c r="AD12" s="37">
        <f>IF(O41&lt;&gt;"",O41,"")</f>
        <v>1</v>
      </c>
      <c r="AE12" s="35">
        <f>IF(M50&lt;&gt;"",M50,"")</f>
        <v>3</v>
      </c>
      <c r="AF12" s="36" t="str">
        <f t="shared" si="2"/>
        <v>:</v>
      </c>
      <c r="AG12" s="37">
        <f>IF(O50&lt;&gt;"",O50,"")</f>
        <v>2</v>
      </c>
      <c r="AH12" s="35" t="str">
        <f>IF(M26&lt;&gt;"",M26,"")</f>
        <v> </v>
      </c>
      <c r="AI12" s="36" t="str">
        <f t="shared" si="3"/>
        <v>:</v>
      </c>
      <c r="AJ12" s="38" t="str">
        <f>IF(O26&lt;&gt;"",O26,"")</f>
        <v> </v>
      </c>
      <c r="AK12" s="39">
        <f t="shared" si="5"/>
        <v>5</v>
      </c>
      <c r="AL12" s="40" t="str">
        <f t="shared" si="6"/>
        <v>:</v>
      </c>
      <c r="AM12" s="41">
        <f t="shared" si="7"/>
        <v>3</v>
      </c>
      <c r="AN12" s="42">
        <f t="shared" si="8"/>
        <v>20</v>
      </c>
      <c r="AO12" s="43" t="s">
        <v>17</v>
      </c>
      <c r="AP12" s="44">
        <f t="shared" si="9"/>
        <v>12</v>
      </c>
      <c r="AQ12" s="45"/>
      <c r="AR12" s="46">
        <f t="shared" si="10"/>
        <v>4</v>
      </c>
      <c r="AS12" s="47"/>
      <c r="AT12" s="48">
        <f t="shared" si="11"/>
      </c>
      <c r="AU12" s="25">
        <f t="shared" si="12"/>
        <v>2800</v>
      </c>
    </row>
    <row r="13" spans="1:47" ht="15.75">
      <c r="A13" s="26">
        <v>7</v>
      </c>
      <c r="B13" s="177" t="s">
        <v>41</v>
      </c>
      <c r="C13" s="28"/>
      <c r="D13" s="29"/>
      <c r="E13" s="30"/>
      <c r="F13" s="31"/>
      <c r="G13" s="35">
        <f>+AA7</f>
        <v>0</v>
      </c>
      <c r="H13" s="36" t="str">
        <f t="shared" si="4"/>
        <v>:</v>
      </c>
      <c r="I13" s="37">
        <f>+Y7</f>
        <v>3</v>
      </c>
      <c r="J13" s="35">
        <f>+AA8</f>
        <v>1</v>
      </c>
      <c r="K13" s="36" t="str">
        <f t="shared" si="13"/>
        <v>:</v>
      </c>
      <c r="L13" s="37">
        <f>+Y8</f>
        <v>3</v>
      </c>
      <c r="M13" s="35">
        <f>+AA9</f>
        <v>3</v>
      </c>
      <c r="N13" s="36" t="str">
        <f t="shared" si="14"/>
        <v>:</v>
      </c>
      <c r="O13" s="37">
        <f>+Y9</f>
        <v>0</v>
      </c>
      <c r="P13" s="35">
        <f>+AA10</f>
        <v>3</v>
      </c>
      <c r="Q13" s="36" t="str">
        <f t="shared" si="15"/>
        <v>:</v>
      </c>
      <c r="R13" s="37">
        <f>+Y10</f>
        <v>2</v>
      </c>
      <c r="S13" s="35">
        <f>+AA11</f>
        <v>3</v>
      </c>
      <c r="T13" s="36" t="str">
        <f>IF(U13&lt;&gt;"",":","")</f>
        <v>:</v>
      </c>
      <c r="U13" s="37">
        <f>+Y11</f>
        <v>1</v>
      </c>
      <c r="V13" s="35">
        <f>+AA12</f>
        <v>0</v>
      </c>
      <c r="W13" s="36" t="str">
        <f>IF(X13&lt;&gt;"",":","")</f>
        <v>:</v>
      </c>
      <c r="X13" s="37">
        <f>+Y12</f>
        <v>3</v>
      </c>
      <c r="Y13" s="32"/>
      <c r="Z13" s="56"/>
      <c r="AA13" s="34"/>
      <c r="AB13" s="35">
        <f>IF(M51&lt;&gt;"",M51,"")</f>
        <v>2</v>
      </c>
      <c r="AC13" s="36" t="str">
        <f t="shared" si="1"/>
        <v>:</v>
      </c>
      <c r="AD13" s="37">
        <f>IF(O51&lt;&gt;"",O51,"")</f>
        <v>3</v>
      </c>
      <c r="AE13" s="35">
        <f>IF(AQ20&lt;&gt;"",AQ20,"")</f>
        <v>2</v>
      </c>
      <c r="AF13" s="36" t="str">
        <f t="shared" si="2"/>
        <v>:</v>
      </c>
      <c r="AG13" s="37">
        <f>IF(AS20&lt;&gt;"",AS20,"")</f>
        <v>3</v>
      </c>
      <c r="AH13" s="35" t="str">
        <f>IF(M40&lt;&gt;"",M40,"")</f>
        <v> </v>
      </c>
      <c r="AI13" s="36" t="str">
        <f t="shared" si="3"/>
        <v>:</v>
      </c>
      <c r="AJ13" s="38" t="str">
        <f>IF(O40&lt;&gt;"",O40,"")</f>
        <v> </v>
      </c>
      <c r="AK13" s="39">
        <f t="shared" si="5"/>
        <v>3</v>
      </c>
      <c r="AL13" s="40" t="str">
        <f t="shared" si="6"/>
        <v>:</v>
      </c>
      <c r="AM13" s="41">
        <f t="shared" si="7"/>
        <v>5</v>
      </c>
      <c r="AN13" s="42">
        <f t="shared" si="8"/>
        <v>14</v>
      </c>
      <c r="AO13" s="43" t="s">
        <v>17</v>
      </c>
      <c r="AP13" s="44">
        <f t="shared" si="9"/>
        <v>18</v>
      </c>
      <c r="AQ13" s="45"/>
      <c r="AR13" s="46">
        <f t="shared" si="10"/>
        <v>6</v>
      </c>
      <c r="AS13" s="47"/>
      <c r="AT13" s="48">
        <f t="shared" si="11"/>
      </c>
      <c r="AU13" s="25">
        <f t="shared" si="12"/>
        <v>-2400</v>
      </c>
    </row>
    <row r="14" spans="1:47" ht="16.5" thickBot="1">
      <c r="A14" s="26">
        <v>8</v>
      </c>
      <c r="B14" s="70" t="s">
        <v>42</v>
      </c>
      <c r="C14" s="28"/>
      <c r="D14" s="29"/>
      <c r="E14" s="30"/>
      <c r="F14" s="31"/>
      <c r="G14" s="35">
        <f>+AD7</f>
        <v>0</v>
      </c>
      <c r="H14" s="36" t="str">
        <f t="shared" si="4"/>
        <v>:</v>
      </c>
      <c r="I14" s="37">
        <f>+AB7</f>
        <v>3</v>
      </c>
      <c r="J14" s="35">
        <f>+AD8</f>
        <v>1</v>
      </c>
      <c r="K14" s="36" t="str">
        <f t="shared" si="13"/>
        <v>:</v>
      </c>
      <c r="L14" s="37">
        <f>+AB8</f>
        <v>3</v>
      </c>
      <c r="M14" s="35">
        <f>+AD9</f>
        <v>3</v>
      </c>
      <c r="N14" s="36" t="str">
        <f t="shared" si="14"/>
        <v>:</v>
      </c>
      <c r="O14" s="37">
        <f>+AB9</f>
        <v>0</v>
      </c>
      <c r="P14" s="35">
        <f>+AD10</f>
        <v>3</v>
      </c>
      <c r="Q14" s="36" t="str">
        <f t="shared" si="15"/>
        <v>:</v>
      </c>
      <c r="R14" s="37">
        <f>+AB10</f>
        <v>1</v>
      </c>
      <c r="S14" s="35">
        <f>+AD11</f>
        <v>3</v>
      </c>
      <c r="T14" s="36" t="str">
        <f>IF(U14&lt;&gt;"",":","")</f>
        <v>:</v>
      </c>
      <c r="U14" s="37">
        <f>+AB11</f>
        <v>2</v>
      </c>
      <c r="V14" s="35">
        <f>+AD12</f>
        <v>1</v>
      </c>
      <c r="W14" s="36" t="str">
        <f>IF(X14&lt;&gt;"",":","")</f>
        <v>:</v>
      </c>
      <c r="X14" s="37">
        <f>+AB12</f>
        <v>3</v>
      </c>
      <c r="Y14" s="35">
        <f>+AD13</f>
        <v>3</v>
      </c>
      <c r="Z14" s="36" t="str">
        <f>IF(AA14&lt;&gt;"",":","")</f>
        <v>:</v>
      </c>
      <c r="AA14" s="37">
        <f>+AB13</f>
        <v>2</v>
      </c>
      <c r="AB14" s="32"/>
      <c r="AC14" s="56"/>
      <c r="AD14" s="34"/>
      <c r="AE14" s="60">
        <f>IF(AQ30&lt;&gt;"",AQ30,"")</f>
        <v>0</v>
      </c>
      <c r="AF14" s="58" t="str">
        <f t="shared" si="2"/>
        <v>:</v>
      </c>
      <c r="AG14" s="61">
        <f>IF(AS30&lt;&gt;"",AS30,"")</f>
        <v>3</v>
      </c>
      <c r="AH14" s="35" t="str">
        <f>IF(AQ19&lt;&gt;"",AQ19,"")</f>
        <v> </v>
      </c>
      <c r="AI14" s="36" t="str">
        <f t="shared" si="3"/>
        <v>:</v>
      </c>
      <c r="AJ14" s="38" t="str">
        <f>IF(AS19&lt;&gt;"",AS19,"")</f>
        <v> </v>
      </c>
      <c r="AK14" s="39">
        <f t="shared" si="5"/>
        <v>4</v>
      </c>
      <c r="AL14" s="40" t="str">
        <f t="shared" si="6"/>
        <v>:</v>
      </c>
      <c r="AM14" s="41">
        <f t="shared" si="7"/>
        <v>4</v>
      </c>
      <c r="AN14" s="42">
        <f t="shared" si="8"/>
        <v>14</v>
      </c>
      <c r="AO14" s="43" t="s">
        <v>17</v>
      </c>
      <c r="AP14" s="44">
        <f t="shared" si="9"/>
        <v>17</v>
      </c>
      <c r="AQ14" s="45"/>
      <c r="AR14" s="46">
        <f t="shared" si="10"/>
        <v>5</v>
      </c>
      <c r="AS14" s="47"/>
      <c r="AT14" s="48">
        <f t="shared" si="11"/>
      </c>
      <c r="AU14" s="25">
        <f t="shared" si="12"/>
        <v>-300</v>
      </c>
    </row>
    <row r="15" spans="1:47" ht="16.5" thickBot="1">
      <c r="A15" s="26">
        <v>9</v>
      </c>
      <c r="B15" s="27" t="s">
        <v>43</v>
      </c>
      <c r="C15" s="28"/>
      <c r="D15" s="29"/>
      <c r="E15" s="30"/>
      <c r="F15" s="31"/>
      <c r="G15" s="35">
        <f>+AG7</f>
        <v>2</v>
      </c>
      <c r="H15" s="36" t="str">
        <f t="shared" si="4"/>
        <v>:</v>
      </c>
      <c r="I15" s="37">
        <f>+AE7</f>
        <v>3</v>
      </c>
      <c r="J15" s="35">
        <f>+AG8</f>
        <v>3</v>
      </c>
      <c r="K15" s="36" t="str">
        <f t="shared" si="13"/>
        <v>:</v>
      </c>
      <c r="L15" s="37">
        <f>+AE8</f>
        <v>1</v>
      </c>
      <c r="M15" s="35">
        <f>+AG9</f>
        <v>3</v>
      </c>
      <c r="N15" s="36" t="str">
        <f t="shared" si="14"/>
        <v>:</v>
      </c>
      <c r="O15" s="37">
        <f>+AE9</f>
        <v>0</v>
      </c>
      <c r="P15" s="35">
        <f>+AG10</f>
        <v>3</v>
      </c>
      <c r="Q15" s="36" t="str">
        <f t="shared" si="15"/>
        <v>:</v>
      </c>
      <c r="R15" s="37">
        <f>+AE10</f>
        <v>0</v>
      </c>
      <c r="S15" s="35">
        <f>+AG11</f>
        <v>3</v>
      </c>
      <c r="T15" s="36" t="str">
        <f>IF(U15&lt;&gt;"",":","")</f>
        <v>:</v>
      </c>
      <c r="U15" s="37">
        <f>+AE11</f>
        <v>0</v>
      </c>
      <c r="V15" s="35">
        <f>+AG12</f>
        <v>2</v>
      </c>
      <c r="W15" s="36" t="str">
        <f>IF(X15&lt;&gt;"",":","")</f>
        <v>:</v>
      </c>
      <c r="X15" s="37">
        <f>+AE12</f>
        <v>3</v>
      </c>
      <c r="Y15" s="35">
        <f>+AG13</f>
        <v>3</v>
      </c>
      <c r="Z15" s="36" t="str">
        <f>IF(AA15&lt;&gt;"",":","")</f>
        <v>:</v>
      </c>
      <c r="AA15" s="37">
        <f>+AE13</f>
        <v>2</v>
      </c>
      <c r="AB15" s="35">
        <f>+AG14</f>
        <v>3</v>
      </c>
      <c r="AC15" s="36" t="str">
        <f>IF(AD15&lt;&gt;"",":","")</f>
        <v>:</v>
      </c>
      <c r="AD15" s="62">
        <f>+AE14</f>
        <v>0</v>
      </c>
      <c r="AE15" s="63"/>
      <c r="AF15" s="63"/>
      <c r="AG15" s="64"/>
      <c r="AH15" s="35" t="str">
        <f>IF(AQ33&lt;&gt;"",AQ33,"")</f>
        <v> </v>
      </c>
      <c r="AI15" s="65" t="str">
        <f t="shared" si="3"/>
        <v>:</v>
      </c>
      <c r="AJ15" s="38" t="str">
        <f>IF(AS33&lt;&gt;"",AS33,"")</f>
        <v> </v>
      </c>
      <c r="AK15" s="39">
        <f t="shared" si="5"/>
        <v>6</v>
      </c>
      <c r="AL15" s="40" t="str">
        <f t="shared" si="6"/>
        <v>:</v>
      </c>
      <c r="AM15" s="41">
        <f t="shared" si="7"/>
        <v>2</v>
      </c>
      <c r="AN15" s="42">
        <f t="shared" si="8"/>
        <v>22</v>
      </c>
      <c r="AO15" s="43" t="s">
        <v>17</v>
      </c>
      <c r="AP15" s="44">
        <f t="shared" si="9"/>
        <v>9</v>
      </c>
      <c r="AQ15" s="45"/>
      <c r="AR15" s="46">
        <f t="shared" si="10"/>
        <v>2</v>
      </c>
      <c r="AS15" s="47"/>
      <c r="AT15" s="48">
        <f t="shared" si="11"/>
      </c>
      <c r="AU15" s="25">
        <f t="shared" si="12"/>
        <v>5300</v>
      </c>
    </row>
    <row r="16" spans="1:47" ht="15.75">
      <c r="A16" s="66">
        <v>10</v>
      </c>
      <c r="B16" s="67" t="s">
        <v>45</v>
      </c>
      <c r="C16" s="68"/>
      <c r="D16" s="69"/>
      <c r="E16" s="70"/>
      <c r="F16" s="71"/>
      <c r="G16" s="72" t="str">
        <f>+AJ7</f>
        <v> </v>
      </c>
      <c r="H16" s="73" t="str">
        <f t="shared" si="4"/>
        <v>:</v>
      </c>
      <c r="I16" s="74" t="str">
        <f>+AH7</f>
        <v> </v>
      </c>
      <c r="J16" s="72" t="str">
        <f>+AJ8</f>
        <v> </v>
      </c>
      <c r="K16" s="73" t="str">
        <f t="shared" si="13"/>
        <v>:</v>
      </c>
      <c r="L16" s="74" t="str">
        <f>+AH8</f>
        <v> </v>
      </c>
      <c r="M16" s="72" t="str">
        <f>+AJ9</f>
        <v> </v>
      </c>
      <c r="N16" s="73" t="str">
        <f t="shared" si="14"/>
        <v>:</v>
      </c>
      <c r="O16" s="74" t="str">
        <f>+AH9</f>
        <v> </v>
      </c>
      <c r="P16" s="72" t="str">
        <f>+AJ10</f>
        <v> </v>
      </c>
      <c r="Q16" s="73" t="str">
        <f t="shared" si="15"/>
        <v>:</v>
      </c>
      <c r="R16" s="74" t="str">
        <f>+AH10</f>
        <v> </v>
      </c>
      <c r="S16" s="72" t="str">
        <f>+AJ11</f>
        <v> </v>
      </c>
      <c r="T16" s="73" t="str">
        <f>IF(U16&lt;&gt;"",":","")</f>
        <v>:</v>
      </c>
      <c r="U16" s="74" t="str">
        <f>+AH11</f>
        <v> </v>
      </c>
      <c r="V16" s="72" t="str">
        <f>+AJ12</f>
        <v> </v>
      </c>
      <c r="W16" s="73" t="str">
        <f>IF(X16&lt;&gt;"",":","")</f>
        <v>:</v>
      </c>
      <c r="X16" s="74" t="str">
        <f>+AH12</f>
        <v> </v>
      </c>
      <c r="Y16" s="72" t="str">
        <f>+AJ13</f>
        <v> </v>
      </c>
      <c r="Z16" s="73" t="str">
        <f>IF(AA16&lt;&gt;"",":","")</f>
        <v>:</v>
      </c>
      <c r="AA16" s="74" t="str">
        <f>+AH13</f>
        <v> </v>
      </c>
      <c r="AB16" s="72" t="str">
        <f>+AJ14</f>
        <v> </v>
      </c>
      <c r="AC16" s="73" t="str">
        <f>IF(AD16&lt;&gt;"",":","")</f>
        <v>:</v>
      </c>
      <c r="AD16" s="74" t="str">
        <f>+AH14</f>
        <v> </v>
      </c>
      <c r="AE16" s="75" t="str">
        <f>+AJ15</f>
        <v> </v>
      </c>
      <c r="AF16" s="76" t="str">
        <f>IF(AG16&lt;&gt;"",":","")</f>
        <v>:</v>
      </c>
      <c r="AG16" s="77" t="str">
        <f>+AH15</f>
        <v> </v>
      </c>
      <c r="AH16" s="78"/>
      <c r="AI16" s="79"/>
      <c r="AJ16" s="79"/>
      <c r="AK16" s="80">
        <f t="shared" si="5"/>
        <v>0</v>
      </c>
      <c r="AL16" s="81" t="str">
        <f t="shared" si="6"/>
        <v>:</v>
      </c>
      <c r="AM16" s="82">
        <f t="shared" si="7"/>
        <v>0</v>
      </c>
      <c r="AN16" s="83">
        <f t="shared" si="8"/>
        <v>0</v>
      </c>
      <c r="AO16" s="84" t="s">
        <v>17</v>
      </c>
      <c r="AP16" s="82">
        <f t="shared" si="9"/>
        <v>0</v>
      </c>
      <c r="AQ16" s="85"/>
      <c r="AR16" s="86"/>
      <c r="AS16" s="87"/>
      <c r="AT16" s="48"/>
      <c r="AU16" s="25">
        <f t="shared" si="12"/>
        <v>0</v>
      </c>
    </row>
    <row r="17" spans="1:45" ht="12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</row>
    <row r="18" spans="1:45" s="91" customFormat="1" ht="15.75">
      <c r="A18" s="89" t="s">
        <v>18</v>
      </c>
      <c r="B18" s="89"/>
      <c r="C18" s="89"/>
      <c r="D18" s="89"/>
      <c r="E18" s="89"/>
      <c r="F18" s="90"/>
      <c r="G18" s="90"/>
      <c r="H18" s="90"/>
      <c r="J18" s="90"/>
      <c r="K18" s="90"/>
      <c r="L18" s="90"/>
      <c r="M18" s="92" t="s">
        <v>19</v>
      </c>
      <c r="N18" s="90"/>
      <c r="O18" s="90"/>
      <c r="P18" s="88"/>
      <c r="Q18" s="88"/>
      <c r="R18" s="88"/>
      <c r="S18" s="89" t="s">
        <v>20</v>
      </c>
      <c r="T18" s="90"/>
      <c r="U18" s="90"/>
      <c r="V18" s="90"/>
      <c r="W18" s="90"/>
      <c r="X18" s="93"/>
      <c r="Y18" s="88"/>
      <c r="Z18" s="89"/>
      <c r="AA18" s="89"/>
      <c r="AB18" s="89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2" t="s">
        <v>19</v>
      </c>
      <c r="AR18" s="90"/>
      <c r="AS18" s="90"/>
    </row>
    <row r="19" spans="1:45" s="91" customFormat="1" ht="15.75">
      <c r="A19" s="94">
        <v>1</v>
      </c>
      <c r="B19" s="95" t="s">
        <v>21</v>
      </c>
      <c r="C19" s="96">
        <v>10</v>
      </c>
      <c r="D19" s="97" t="str">
        <f>IF($B$7&lt;&gt;"",$B$7,"")</f>
        <v>Haid Bernhard</v>
      </c>
      <c r="E19" s="95" t="s">
        <v>21</v>
      </c>
      <c r="F19" s="98" t="str">
        <f>IF($B$16&lt;&gt;"",$B$16,"")</f>
        <v> </v>
      </c>
      <c r="G19" s="43"/>
      <c r="H19" s="99"/>
      <c r="I19" s="99"/>
      <c r="J19" s="99"/>
      <c r="K19" s="99"/>
      <c r="L19" s="100"/>
      <c r="M19" s="101" t="s">
        <v>45</v>
      </c>
      <c r="N19" s="102" t="s">
        <v>17</v>
      </c>
      <c r="O19" s="103" t="s">
        <v>45</v>
      </c>
      <c r="P19" s="104"/>
      <c r="Q19" s="88"/>
      <c r="R19" s="105"/>
      <c r="S19" s="106">
        <v>8</v>
      </c>
      <c r="T19" s="107" t="s">
        <v>21</v>
      </c>
      <c r="U19" s="108">
        <v>10</v>
      </c>
      <c r="V19" s="98" t="str">
        <f>IF($B$14&lt;&gt;"",$B$14,"")</f>
        <v>Narr Wolfgang</v>
      </c>
      <c r="W19" s="109"/>
      <c r="X19" s="110"/>
      <c r="Y19" s="110"/>
      <c r="Z19" s="110"/>
      <c r="AA19" s="110"/>
      <c r="AB19" s="110"/>
      <c r="AC19" s="111"/>
      <c r="AD19" s="111"/>
      <c r="AE19" s="111"/>
      <c r="AF19" s="112"/>
      <c r="AG19" s="107" t="s">
        <v>21</v>
      </c>
      <c r="AH19" s="113" t="str">
        <f>IF($B$16&lt;&gt;"",$B$16,"")</f>
        <v> </v>
      </c>
      <c r="AI19" s="107"/>
      <c r="AJ19" s="99"/>
      <c r="AK19" s="99"/>
      <c r="AL19" s="114"/>
      <c r="AM19" s="114"/>
      <c r="AN19" s="114"/>
      <c r="AO19" s="114"/>
      <c r="AP19" s="114"/>
      <c r="AQ19" s="101" t="s">
        <v>45</v>
      </c>
      <c r="AR19" s="102" t="str">
        <f>IF(AS19&lt;&gt;"",":","")</f>
        <v>:</v>
      </c>
      <c r="AS19" s="103" t="s">
        <v>45</v>
      </c>
    </row>
    <row r="20" spans="1:45" s="91" customFormat="1" ht="15.75">
      <c r="A20" s="94">
        <v>2</v>
      </c>
      <c r="B20" s="95" t="s">
        <v>21</v>
      </c>
      <c r="C20" s="115">
        <v>9</v>
      </c>
      <c r="D20" s="97" t="str">
        <f>IF($B$8&lt;&gt;"",$B$8,"")</f>
        <v>Bendig Björn</v>
      </c>
      <c r="E20" s="95" t="s">
        <v>21</v>
      </c>
      <c r="F20" s="97" t="str">
        <f>IF($B$15&lt;&gt;"",$B$15,"")</f>
        <v>Bührer Bernd</v>
      </c>
      <c r="G20" s="43"/>
      <c r="H20" s="114"/>
      <c r="I20" s="114"/>
      <c r="J20" s="114"/>
      <c r="K20" s="114"/>
      <c r="L20" s="116"/>
      <c r="M20" s="101">
        <v>1</v>
      </c>
      <c r="N20" s="102" t="str">
        <f>IF(O20&lt;&gt;"",":","")</f>
        <v>:</v>
      </c>
      <c r="O20" s="117">
        <v>3</v>
      </c>
      <c r="P20" s="104"/>
      <c r="Q20" s="88"/>
      <c r="R20" s="105"/>
      <c r="S20" s="118">
        <v>7</v>
      </c>
      <c r="T20" s="95" t="s">
        <v>21</v>
      </c>
      <c r="U20" s="119">
        <v>9</v>
      </c>
      <c r="V20" s="97" t="str">
        <f>IF($B$13&lt;&gt;"",$B$13,"")</f>
        <v>Esslinger Gerd</v>
      </c>
      <c r="W20" s="43"/>
      <c r="X20" s="114"/>
      <c r="Y20" s="114"/>
      <c r="Z20" s="114"/>
      <c r="AA20" s="114"/>
      <c r="AB20" s="114"/>
      <c r="AC20" s="114"/>
      <c r="AD20" s="114"/>
      <c r="AE20" s="114"/>
      <c r="AF20" s="114"/>
      <c r="AG20" s="95" t="s">
        <v>21</v>
      </c>
      <c r="AH20" s="97" t="str">
        <f>IF($B$15&lt;&gt;"",$B$15,"")</f>
        <v>Bührer Bernd</v>
      </c>
      <c r="AI20" s="95"/>
      <c r="AJ20" s="114"/>
      <c r="AK20" s="114"/>
      <c r="AL20" s="114"/>
      <c r="AM20" s="114"/>
      <c r="AN20" s="114"/>
      <c r="AO20" s="114"/>
      <c r="AP20" s="114"/>
      <c r="AQ20" s="101">
        <v>2</v>
      </c>
      <c r="AR20" s="102" t="str">
        <f>IF(AS20&lt;&gt;"",":","")</f>
        <v>:</v>
      </c>
      <c r="AS20" s="117">
        <v>3</v>
      </c>
    </row>
    <row r="21" spans="1:45" s="91" customFormat="1" ht="15.75">
      <c r="A21" s="94">
        <v>3</v>
      </c>
      <c r="B21" s="95" t="s">
        <v>21</v>
      </c>
      <c r="C21" s="115">
        <v>8</v>
      </c>
      <c r="D21" s="97" t="str">
        <f>IF($B$9&lt;&gt;"",$B$9,"")</f>
        <v>Rauch Steffen</v>
      </c>
      <c r="E21" s="95" t="s">
        <v>21</v>
      </c>
      <c r="F21" s="97" t="str">
        <f>IF($B$14&lt;&gt;"",$B$14,"")</f>
        <v>Narr Wolfgang</v>
      </c>
      <c r="G21" s="43"/>
      <c r="H21" s="114"/>
      <c r="I21" s="114"/>
      <c r="J21" s="114"/>
      <c r="K21" s="114"/>
      <c r="L21" s="116"/>
      <c r="M21" s="101">
        <v>0</v>
      </c>
      <c r="N21" s="102" t="str">
        <f>IF(O21&lt;&gt;"",":","")</f>
        <v>:</v>
      </c>
      <c r="O21" s="117">
        <v>3</v>
      </c>
      <c r="P21" s="104"/>
      <c r="Q21" s="88"/>
      <c r="R21" s="105"/>
      <c r="S21" s="118">
        <v>1</v>
      </c>
      <c r="T21" s="95" t="s">
        <v>21</v>
      </c>
      <c r="U21" s="119">
        <v>6</v>
      </c>
      <c r="V21" s="97" t="str">
        <f>IF($B$7&lt;&gt;"",$B$7,"")</f>
        <v>Haid Bernhard</v>
      </c>
      <c r="W21" s="43"/>
      <c r="X21" s="114"/>
      <c r="Y21" s="114"/>
      <c r="Z21" s="114"/>
      <c r="AA21" s="114"/>
      <c r="AB21" s="114"/>
      <c r="AC21" s="114"/>
      <c r="AD21" s="114"/>
      <c r="AE21" s="114"/>
      <c r="AF21" s="114"/>
      <c r="AG21" s="95" t="s">
        <v>21</v>
      </c>
      <c r="AH21" s="97" t="str">
        <f>IF($B$12&lt;&gt;"",$B$12,"")</f>
        <v>Hofmann Timo</v>
      </c>
      <c r="AI21" s="95"/>
      <c r="AJ21" s="114"/>
      <c r="AK21" s="114"/>
      <c r="AL21" s="114"/>
      <c r="AM21" s="114"/>
      <c r="AN21" s="114"/>
      <c r="AO21" s="114"/>
      <c r="AP21" s="114"/>
      <c r="AQ21" s="101">
        <v>3</v>
      </c>
      <c r="AR21" s="102" t="str">
        <f>IF(AS21&lt;&gt;"",":","")</f>
        <v>:</v>
      </c>
      <c r="AS21" s="117">
        <v>1</v>
      </c>
    </row>
    <row r="22" spans="1:45" s="91" customFormat="1" ht="15.75">
      <c r="A22" s="94">
        <v>4</v>
      </c>
      <c r="B22" s="95" t="s">
        <v>21</v>
      </c>
      <c r="C22" s="115">
        <v>7</v>
      </c>
      <c r="D22" s="97" t="str">
        <f>IF($B$10&lt;&gt;"",$B$10,"")</f>
        <v>Irsigler Thomas</v>
      </c>
      <c r="E22" s="95" t="s">
        <v>21</v>
      </c>
      <c r="F22" s="120" t="str">
        <f>IF($B$13&lt;&gt;"",$B$13,"")</f>
        <v>Esslinger Gerd</v>
      </c>
      <c r="G22" s="43"/>
      <c r="H22" s="111"/>
      <c r="I22" s="111"/>
      <c r="J22" s="114"/>
      <c r="K22" s="114"/>
      <c r="L22" s="116"/>
      <c r="M22" s="101">
        <v>2</v>
      </c>
      <c r="N22" s="102" t="str">
        <f>IF(O22&lt;&gt;"",":","")</f>
        <v>:</v>
      </c>
      <c r="O22" s="117">
        <v>3</v>
      </c>
      <c r="P22" s="88"/>
      <c r="Q22" s="88"/>
      <c r="R22" s="88"/>
      <c r="S22" s="118">
        <v>2</v>
      </c>
      <c r="T22" s="121" t="s">
        <v>21</v>
      </c>
      <c r="U22" s="119">
        <v>5</v>
      </c>
      <c r="V22" s="97" t="str">
        <f>IF($B$8&lt;&gt;"",$B$8,"")</f>
        <v>Bendig Björn</v>
      </c>
      <c r="W22" s="122"/>
      <c r="X22" s="123"/>
      <c r="Y22" s="123"/>
      <c r="Z22" s="123"/>
      <c r="AA22" s="123"/>
      <c r="AB22" s="123"/>
      <c r="AC22" s="123"/>
      <c r="AD22" s="123"/>
      <c r="AE22" s="123"/>
      <c r="AF22" s="123"/>
      <c r="AG22" s="124" t="s">
        <v>21</v>
      </c>
      <c r="AH22" s="120" t="str">
        <f>IF($B$11&lt;&gt;"",$B$11,"")</f>
        <v>Schöninger Yannik</v>
      </c>
      <c r="AI22" s="124"/>
      <c r="AJ22" s="112"/>
      <c r="AK22" s="112"/>
      <c r="AL22" s="114"/>
      <c r="AM22" s="114"/>
      <c r="AN22" s="114"/>
      <c r="AO22" s="114"/>
      <c r="AP22" s="114"/>
      <c r="AQ22" s="101">
        <v>3</v>
      </c>
      <c r="AR22" s="102" t="str">
        <f>IF(AS22&lt;&gt;"",":","")</f>
        <v>:</v>
      </c>
      <c r="AS22" s="117">
        <v>0</v>
      </c>
    </row>
    <row r="23" spans="1:45" s="91" customFormat="1" ht="15.75">
      <c r="A23" s="125">
        <v>5</v>
      </c>
      <c r="B23" s="126" t="s">
        <v>21</v>
      </c>
      <c r="C23" s="127">
        <v>6</v>
      </c>
      <c r="D23" s="128" t="str">
        <f>IF($B$11&lt;&gt;"",$B$11,"")</f>
        <v>Schöninger Yannik</v>
      </c>
      <c r="E23" s="126" t="s">
        <v>21</v>
      </c>
      <c r="F23" s="128" t="str">
        <f>IF($B$12&lt;&gt;"",$B$12,"")</f>
        <v>Hofmann Timo</v>
      </c>
      <c r="G23" s="84"/>
      <c r="H23" s="129"/>
      <c r="I23" s="129"/>
      <c r="J23" s="129"/>
      <c r="K23" s="129"/>
      <c r="L23" s="130"/>
      <c r="M23" s="131">
        <v>3</v>
      </c>
      <c r="N23" s="132" t="str">
        <f>IF(O23&lt;&gt;"",":","")</f>
        <v>:</v>
      </c>
      <c r="O23" s="133">
        <v>2</v>
      </c>
      <c r="P23" s="88"/>
      <c r="Q23" s="88"/>
      <c r="R23" s="88"/>
      <c r="S23" s="134">
        <v>3</v>
      </c>
      <c r="T23" s="126" t="s">
        <v>21</v>
      </c>
      <c r="U23" s="135">
        <v>4</v>
      </c>
      <c r="V23" s="128" t="str">
        <f>IF($B$9&lt;&gt;"",$B$9,"")</f>
        <v>Rauch Steffen</v>
      </c>
      <c r="W23" s="136"/>
      <c r="X23" s="137"/>
      <c r="Y23" s="137"/>
      <c r="Z23" s="129"/>
      <c r="AA23" s="129"/>
      <c r="AB23" s="129"/>
      <c r="AC23" s="129"/>
      <c r="AD23" s="129"/>
      <c r="AE23" s="129"/>
      <c r="AF23" s="129"/>
      <c r="AG23" s="126" t="s">
        <v>21</v>
      </c>
      <c r="AH23" s="128" t="str">
        <f>IF($B$10&lt;&gt;"",$B$10,"")</f>
        <v>Irsigler Thomas</v>
      </c>
      <c r="AI23" s="126"/>
      <c r="AJ23" s="129"/>
      <c r="AK23" s="129"/>
      <c r="AL23" s="129"/>
      <c r="AM23" s="129"/>
      <c r="AN23" s="129"/>
      <c r="AO23" s="129"/>
      <c r="AP23" s="129"/>
      <c r="AQ23" s="131">
        <v>0</v>
      </c>
      <c r="AR23" s="132" t="str">
        <f>IF(AS23&lt;&gt;"",":","")</f>
        <v>:</v>
      </c>
      <c r="AS23" s="133">
        <v>3</v>
      </c>
    </row>
    <row r="24" spans="1:45" s="91" customFormat="1" ht="12" customHeight="1">
      <c r="A24" s="138"/>
      <c r="B24" s="138"/>
      <c r="C24" s="138"/>
      <c r="D24" s="139"/>
      <c r="E24" s="138"/>
      <c r="F24" s="88"/>
      <c r="G24" s="140"/>
      <c r="H24" s="88"/>
      <c r="I24" s="88"/>
      <c r="J24" s="88"/>
      <c r="K24" s="88"/>
      <c r="L24" s="88"/>
      <c r="M24" s="140"/>
      <c r="N24" s="88"/>
      <c r="O24" s="140"/>
      <c r="P24" s="88"/>
      <c r="Q24" s="88"/>
      <c r="R24" s="88"/>
      <c r="S24" s="88"/>
      <c r="T24" s="88"/>
      <c r="U24" s="88"/>
      <c r="V24" s="88"/>
      <c r="W24" s="140"/>
      <c r="X24" s="88"/>
      <c r="Y24" s="88"/>
      <c r="Z24" s="140"/>
      <c r="AA24" s="140"/>
      <c r="AB24" s="140"/>
      <c r="AC24" s="140"/>
      <c r="AD24" s="140"/>
      <c r="AE24" s="140"/>
      <c r="AF24" s="88"/>
      <c r="AG24" s="140"/>
      <c r="AH24" s="88"/>
      <c r="AI24" s="140"/>
      <c r="AJ24" s="88"/>
      <c r="AK24" s="88"/>
      <c r="AL24" s="140"/>
      <c r="AM24" s="140"/>
      <c r="AN24" s="140"/>
      <c r="AO24" s="140"/>
      <c r="AP24" s="140"/>
      <c r="AQ24" s="141"/>
      <c r="AR24" s="88"/>
      <c r="AS24" s="141"/>
    </row>
    <row r="25" spans="1:45" s="91" customFormat="1" ht="15.75">
      <c r="A25" s="89" t="s">
        <v>22</v>
      </c>
      <c r="B25" s="89"/>
      <c r="C25" s="89"/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88"/>
      <c r="Q25" s="88"/>
      <c r="R25" s="88"/>
      <c r="S25" s="89" t="s">
        <v>23</v>
      </c>
      <c r="T25" s="90"/>
      <c r="U25" s="90"/>
      <c r="V25" s="90"/>
      <c r="W25" s="90"/>
      <c r="X25" s="90"/>
      <c r="Y25" s="89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2"/>
      <c r="AR25" s="90"/>
      <c r="AS25" s="92"/>
    </row>
    <row r="26" spans="1:45" s="91" customFormat="1" ht="15.75">
      <c r="A26" s="94">
        <v>6</v>
      </c>
      <c r="B26" s="95" t="s">
        <v>21</v>
      </c>
      <c r="C26" s="96">
        <v>10</v>
      </c>
      <c r="D26" s="113" t="str">
        <f>IF($B$12&lt;&gt;"",$B$12,"")</f>
        <v>Hofmann Timo</v>
      </c>
      <c r="E26" s="107" t="s">
        <v>21</v>
      </c>
      <c r="F26" s="113" t="str">
        <f>IF($B$16&lt;&gt;"",$B$16,"")</f>
        <v> </v>
      </c>
      <c r="G26" s="43"/>
      <c r="H26" s="112"/>
      <c r="I26" s="142"/>
      <c r="J26" s="112"/>
      <c r="K26" s="114"/>
      <c r="L26" s="114"/>
      <c r="M26" s="101" t="s">
        <v>45</v>
      </c>
      <c r="N26" s="102" t="str">
        <f>IF(O26&lt;&gt;"",":","")</f>
        <v>:</v>
      </c>
      <c r="O26" s="143" t="s">
        <v>45</v>
      </c>
      <c r="P26" s="104"/>
      <c r="Q26" s="88"/>
      <c r="R26" s="105"/>
      <c r="S26" s="106">
        <v>4</v>
      </c>
      <c r="T26" s="107" t="s">
        <v>21</v>
      </c>
      <c r="U26" s="144">
        <v>10</v>
      </c>
      <c r="V26" s="120" t="str">
        <f>IF($B$10&lt;&gt;"",$B$10,"")</f>
        <v>Irsigler Thomas</v>
      </c>
      <c r="W26" s="145"/>
      <c r="X26" s="146"/>
      <c r="Y26" s="110"/>
      <c r="Z26" s="114"/>
      <c r="AA26" s="114"/>
      <c r="AB26" s="114"/>
      <c r="AC26" s="114"/>
      <c r="AD26" s="114"/>
      <c r="AE26" s="114"/>
      <c r="AF26" s="114"/>
      <c r="AG26" s="95" t="s">
        <v>21</v>
      </c>
      <c r="AH26" s="113" t="str">
        <f>IF($B$16&lt;&gt;"",$B$16,"")</f>
        <v> </v>
      </c>
      <c r="AI26" s="107"/>
      <c r="AJ26" s="147"/>
      <c r="AK26" s="112"/>
      <c r="AL26" s="114"/>
      <c r="AM26" s="114"/>
      <c r="AN26" s="114"/>
      <c r="AO26" s="114"/>
      <c r="AP26" s="114"/>
      <c r="AQ26" s="101" t="s">
        <v>45</v>
      </c>
      <c r="AR26" s="102" t="str">
        <f>IF(AS26&lt;&gt;"",":","")</f>
        <v>:</v>
      </c>
      <c r="AS26" s="103" t="s">
        <v>45</v>
      </c>
    </row>
    <row r="27" spans="1:45" s="91" customFormat="1" ht="15.75">
      <c r="A27" s="94">
        <v>5</v>
      </c>
      <c r="B27" s="95" t="s">
        <v>21</v>
      </c>
      <c r="C27" s="115">
        <v>7</v>
      </c>
      <c r="D27" s="97" t="str">
        <f>IF($B$11&lt;&gt;"",$B$11,"")</f>
        <v>Schöninger Yannik</v>
      </c>
      <c r="E27" s="95" t="s">
        <v>21</v>
      </c>
      <c r="F27" s="97" t="str">
        <f>IF($B$13&lt;&gt;"",$B$13,"")</f>
        <v>Esslinger Gerd</v>
      </c>
      <c r="G27" s="43"/>
      <c r="H27" s="114"/>
      <c r="I27" s="43"/>
      <c r="J27" s="114"/>
      <c r="K27" s="114"/>
      <c r="L27" s="114"/>
      <c r="M27" s="101">
        <v>1</v>
      </c>
      <c r="N27" s="102" t="str">
        <f>IF(O27&lt;&gt;"",":","")</f>
        <v>:</v>
      </c>
      <c r="O27" s="143">
        <v>3</v>
      </c>
      <c r="P27" s="104"/>
      <c r="Q27" s="88"/>
      <c r="R27" s="105"/>
      <c r="S27" s="118">
        <v>3</v>
      </c>
      <c r="T27" s="95" t="s">
        <v>21</v>
      </c>
      <c r="U27" s="148">
        <v>5</v>
      </c>
      <c r="V27" s="97" t="str">
        <f>IF($B$9&lt;&gt;"",$B$9,"")</f>
        <v>Rauch Steffen</v>
      </c>
      <c r="W27" s="114"/>
      <c r="X27" s="147"/>
      <c r="Y27" s="114"/>
      <c r="Z27" s="114"/>
      <c r="AA27" s="114"/>
      <c r="AB27" s="114"/>
      <c r="AC27" s="114"/>
      <c r="AD27" s="114"/>
      <c r="AE27" s="114"/>
      <c r="AF27" s="114"/>
      <c r="AG27" s="95" t="s">
        <v>21</v>
      </c>
      <c r="AH27" s="97" t="str">
        <f>IF($B$11&lt;&gt;"",$B$11,"")</f>
        <v>Schöninger Yannik</v>
      </c>
      <c r="AI27" s="95"/>
      <c r="AJ27" s="147"/>
      <c r="AK27" s="114"/>
      <c r="AL27" s="114"/>
      <c r="AM27" s="114"/>
      <c r="AN27" s="114"/>
      <c r="AO27" s="114"/>
      <c r="AP27" s="114"/>
      <c r="AQ27" s="101">
        <v>0</v>
      </c>
      <c r="AR27" s="102" t="str">
        <f>IF(AS27&lt;&gt;"",":","")</f>
        <v>:</v>
      </c>
      <c r="AS27" s="117">
        <v>3</v>
      </c>
    </row>
    <row r="28" spans="1:45" s="91" customFormat="1" ht="15.75">
      <c r="A28" s="94">
        <v>4</v>
      </c>
      <c r="B28" s="95" t="s">
        <v>21</v>
      </c>
      <c r="C28" s="115">
        <v>8</v>
      </c>
      <c r="D28" s="97" t="str">
        <f>IF($B$10&lt;&gt;"",$B$10,"")</f>
        <v>Irsigler Thomas</v>
      </c>
      <c r="E28" s="95" t="s">
        <v>21</v>
      </c>
      <c r="F28" s="97" t="str">
        <f>IF($B$14&lt;&gt;"",$B$14,"")</f>
        <v>Narr Wolfgang</v>
      </c>
      <c r="G28" s="43"/>
      <c r="H28" s="114"/>
      <c r="I28" s="43"/>
      <c r="J28" s="114"/>
      <c r="K28" s="114"/>
      <c r="L28" s="114"/>
      <c r="M28" s="101">
        <v>1</v>
      </c>
      <c r="N28" s="102" t="str">
        <f>IF(O28&lt;&gt;"",":","")</f>
        <v>:</v>
      </c>
      <c r="O28" s="143">
        <v>3</v>
      </c>
      <c r="P28" s="104"/>
      <c r="Q28" s="88"/>
      <c r="R28" s="105"/>
      <c r="S28" s="118">
        <v>2</v>
      </c>
      <c r="T28" s="95" t="s">
        <v>21</v>
      </c>
      <c r="U28" s="148">
        <v>6</v>
      </c>
      <c r="V28" s="97" t="str">
        <f>IF($B$8&lt;&gt;"",$B$8,"")</f>
        <v>Bendig Björn</v>
      </c>
      <c r="W28" s="114"/>
      <c r="X28" s="147"/>
      <c r="Y28" s="114"/>
      <c r="Z28" s="114"/>
      <c r="AA28" s="114"/>
      <c r="AB28" s="114"/>
      <c r="AC28" s="114"/>
      <c r="AD28" s="114"/>
      <c r="AE28" s="114"/>
      <c r="AF28" s="114"/>
      <c r="AG28" s="95" t="s">
        <v>21</v>
      </c>
      <c r="AH28" s="97" t="str">
        <f>IF($B$12&lt;&gt;"",$B$12,"")</f>
        <v>Hofmann Timo</v>
      </c>
      <c r="AI28" s="95"/>
      <c r="AJ28" s="147"/>
      <c r="AK28" s="114"/>
      <c r="AL28" s="114"/>
      <c r="AM28" s="114"/>
      <c r="AN28" s="114"/>
      <c r="AO28" s="114"/>
      <c r="AP28" s="114"/>
      <c r="AQ28" s="101">
        <v>3</v>
      </c>
      <c r="AR28" s="102" t="str">
        <f>IF(AS28&lt;&gt;"",":","")</f>
        <v>:</v>
      </c>
      <c r="AS28" s="117">
        <v>2</v>
      </c>
    </row>
    <row r="29" spans="1:45" s="91" customFormat="1" ht="15.75">
      <c r="A29" s="94">
        <v>3</v>
      </c>
      <c r="B29" s="95" t="s">
        <v>21</v>
      </c>
      <c r="C29" s="115">
        <v>9</v>
      </c>
      <c r="D29" s="97" t="str">
        <f>IF($B$9&lt;&gt;"",$B$9,"")</f>
        <v>Rauch Steffen</v>
      </c>
      <c r="E29" s="95" t="s">
        <v>21</v>
      </c>
      <c r="F29" s="97" t="str">
        <f>IF($B$15&lt;&gt;"",$B$15,"")</f>
        <v>Bührer Bernd</v>
      </c>
      <c r="G29" s="43"/>
      <c r="H29" s="114"/>
      <c r="I29" s="43"/>
      <c r="J29" s="114"/>
      <c r="K29" s="114"/>
      <c r="L29" s="114"/>
      <c r="M29" s="101">
        <v>0</v>
      </c>
      <c r="N29" s="102" t="str">
        <f>IF(O29&lt;&gt;"",":","")</f>
        <v>:</v>
      </c>
      <c r="O29" s="143">
        <v>3</v>
      </c>
      <c r="P29" s="104"/>
      <c r="Q29" s="88"/>
      <c r="R29" s="105"/>
      <c r="S29" s="149">
        <v>1</v>
      </c>
      <c r="T29" s="121" t="s">
        <v>21</v>
      </c>
      <c r="U29" s="150">
        <v>7</v>
      </c>
      <c r="V29" s="97" t="str">
        <f>IF($B$7&lt;&gt;"",$B$7,"")</f>
        <v>Haid Bernhard</v>
      </c>
      <c r="W29" s="145"/>
      <c r="X29" s="151"/>
      <c r="Y29" s="145"/>
      <c r="Z29" s="111"/>
      <c r="AA29" s="111"/>
      <c r="AB29" s="111"/>
      <c r="AC29" s="111"/>
      <c r="AD29" s="111"/>
      <c r="AE29" s="111"/>
      <c r="AF29" s="111"/>
      <c r="AG29" s="107" t="s">
        <v>21</v>
      </c>
      <c r="AH29" s="97" t="str">
        <f>IF($B$13&lt;&gt;"",$B$13,"")</f>
        <v>Esslinger Gerd</v>
      </c>
      <c r="AI29" s="95"/>
      <c r="AJ29" s="146"/>
      <c r="AK29" s="114"/>
      <c r="AL29" s="111"/>
      <c r="AM29" s="111"/>
      <c r="AN29" s="114"/>
      <c r="AO29" s="114"/>
      <c r="AP29" s="114"/>
      <c r="AQ29" s="101">
        <v>3</v>
      </c>
      <c r="AR29" s="102" t="str">
        <f>IF(AS29&lt;&gt;"",":","")</f>
        <v>:</v>
      </c>
      <c r="AS29" s="117">
        <v>0</v>
      </c>
    </row>
    <row r="30" spans="1:45" s="91" customFormat="1" ht="15.75">
      <c r="A30" s="125">
        <v>1</v>
      </c>
      <c r="B30" s="126" t="s">
        <v>21</v>
      </c>
      <c r="C30" s="127">
        <v>2</v>
      </c>
      <c r="D30" s="152" t="str">
        <f>IF($B$7&lt;&gt;"",$B$7,"")</f>
        <v>Haid Bernhard</v>
      </c>
      <c r="E30" s="153" t="s">
        <v>21</v>
      </c>
      <c r="F30" s="128" t="str">
        <f>IF($B$8&lt;&gt;"",$B$8,"")</f>
        <v>Bendig Björn</v>
      </c>
      <c r="G30" s="84"/>
      <c r="H30" s="129"/>
      <c r="I30" s="84"/>
      <c r="J30" s="129"/>
      <c r="K30" s="129"/>
      <c r="L30" s="129"/>
      <c r="M30" s="131">
        <v>3</v>
      </c>
      <c r="N30" s="132" t="str">
        <f>IF(O30&lt;&gt;"",":","")</f>
        <v>:</v>
      </c>
      <c r="O30" s="154">
        <v>1</v>
      </c>
      <c r="P30" s="104"/>
      <c r="Q30" s="88"/>
      <c r="R30" s="105"/>
      <c r="S30" s="134">
        <v>8</v>
      </c>
      <c r="T30" s="126" t="s">
        <v>21</v>
      </c>
      <c r="U30" s="155">
        <v>9</v>
      </c>
      <c r="V30" s="128" t="str">
        <f>IF($B$14&lt;&gt;"",$B$14,"")</f>
        <v>Narr Wolfgang</v>
      </c>
      <c r="W30" s="129"/>
      <c r="X30" s="156"/>
      <c r="Y30" s="129"/>
      <c r="Z30" s="129"/>
      <c r="AA30" s="129"/>
      <c r="AB30" s="129"/>
      <c r="AC30" s="129"/>
      <c r="AD30" s="129"/>
      <c r="AE30" s="129"/>
      <c r="AF30" s="129"/>
      <c r="AG30" s="126" t="s">
        <v>21</v>
      </c>
      <c r="AH30" s="152" t="str">
        <f>IF($B$15&lt;&gt;"",$B$15,"")</f>
        <v>Bührer Bernd</v>
      </c>
      <c r="AI30" s="153"/>
      <c r="AJ30" s="156"/>
      <c r="AK30" s="129"/>
      <c r="AL30" s="129"/>
      <c r="AM30" s="129"/>
      <c r="AN30" s="129"/>
      <c r="AO30" s="129"/>
      <c r="AP30" s="129"/>
      <c r="AQ30" s="131">
        <v>0</v>
      </c>
      <c r="AR30" s="132" t="str">
        <f>IF(AS30&lt;&gt;"",":","")</f>
        <v>:</v>
      </c>
      <c r="AS30" s="133">
        <v>3</v>
      </c>
    </row>
    <row r="31" spans="1:45" s="91" customFormat="1" ht="12" customHeight="1">
      <c r="A31" s="138"/>
      <c r="B31" s="138"/>
      <c r="C31" s="138"/>
      <c r="D31" s="139"/>
      <c r="E31" s="138"/>
      <c r="F31" s="88"/>
      <c r="G31" s="140"/>
      <c r="H31" s="88"/>
      <c r="I31" s="88"/>
      <c r="J31" s="88"/>
      <c r="K31" s="88"/>
      <c r="L31" s="140"/>
      <c r="M31" s="140"/>
      <c r="N31" s="88"/>
      <c r="O31" s="140"/>
      <c r="P31" s="88"/>
      <c r="Q31" s="88"/>
      <c r="R31" s="88"/>
      <c r="S31" s="88"/>
      <c r="T31" s="88"/>
      <c r="U31" s="88"/>
      <c r="V31" s="157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140"/>
      <c r="AO31" s="140"/>
      <c r="AP31" s="140"/>
      <c r="AQ31" s="141"/>
      <c r="AR31" s="88"/>
      <c r="AS31" s="141"/>
    </row>
    <row r="32" spans="1:45" s="91" customFormat="1" ht="15.75">
      <c r="A32" s="89" t="s">
        <v>24</v>
      </c>
      <c r="B32" s="89"/>
      <c r="C32" s="89"/>
      <c r="D32" s="89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88"/>
      <c r="Q32" s="88"/>
      <c r="R32" s="88"/>
      <c r="S32" s="90"/>
      <c r="T32" s="90"/>
      <c r="U32" s="90"/>
      <c r="V32" s="89" t="s">
        <v>25</v>
      </c>
      <c r="W32" s="90"/>
      <c r="X32" s="90"/>
      <c r="Y32" s="89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2"/>
      <c r="AR32" s="90"/>
      <c r="AS32" s="92"/>
    </row>
    <row r="33" spans="1:45" s="91" customFormat="1" ht="15.75">
      <c r="A33" s="94">
        <v>2</v>
      </c>
      <c r="B33" s="95" t="s">
        <v>21</v>
      </c>
      <c r="C33" s="96">
        <v>10</v>
      </c>
      <c r="D33" s="97" t="str">
        <f>IF($B$8&lt;&gt;"",$B$8,"")</f>
        <v>Bendig Björn</v>
      </c>
      <c r="E33" s="95" t="s">
        <v>21</v>
      </c>
      <c r="F33" s="113" t="str">
        <f>IF($B$16&lt;&gt;"",$B$16,"")</f>
        <v> </v>
      </c>
      <c r="G33" s="43"/>
      <c r="H33" s="112"/>
      <c r="I33" s="142"/>
      <c r="J33" s="112"/>
      <c r="K33" s="111"/>
      <c r="L33" s="114"/>
      <c r="M33" s="101" t="s">
        <v>45</v>
      </c>
      <c r="N33" s="102" t="str">
        <f>IF(O33&lt;&gt;"",":","")</f>
        <v>:</v>
      </c>
      <c r="O33" s="143" t="s">
        <v>45</v>
      </c>
      <c r="P33" s="104"/>
      <c r="Q33" s="88"/>
      <c r="R33" s="105"/>
      <c r="S33" s="150">
        <v>9</v>
      </c>
      <c r="T33" s="107" t="s">
        <v>21</v>
      </c>
      <c r="U33" s="144">
        <v>10</v>
      </c>
      <c r="V33" s="113" t="str">
        <f>IF($B$15&lt;&gt;"",$B$15,"")</f>
        <v>Bührer Bernd</v>
      </c>
      <c r="W33" s="145"/>
      <c r="X33" s="146"/>
      <c r="Y33" s="110"/>
      <c r="Z33" s="111"/>
      <c r="AA33" s="111"/>
      <c r="AB33" s="111"/>
      <c r="AC33" s="111"/>
      <c r="AD33" s="111"/>
      <c r="AE33" s="111"/>
      <c r="AF33" s="111"/>
      <c r="AG33" s="107" t="s">
        <v>21</v>
      </c>
      <c r="AH33" s="113" t="str">
        <f>IF($B$16&lt;&gt;"",$B$16,"")</f>
        <v> </v>
      </c>
      <c r="AI33" s="107"/>
      <c r="AJ33" s="147"/>
      <c r="AK33" s="112"/>
      <c r="AL33" s="114"/>
      <c r="AM33" s="114"/>
      <c r="AN33" s="114"/>
      <c r="AO33" s="114"/>
      <c r="AP33" s="114"/>
      <c r="AQ33" s="101" t="s">
        <v>45</v>
      </c>
      <c r="AR33" s="102" t="str">
        <f>IF(AS33&lt;&gt;"",":","")</f>
        <v>:</v>
      </c>
      <c r="AS33" s="103" t="s">
        <v>45</v>
      </c>
    </row>
    <row r="34" spans="1:45" s="91" customFormat="1" ht="15.75">
      <c r="A34" s="94">
        <v>1</v>
      </c>
      <c r="B34" s="95" t="s">
        <v>21</v>
      </c>
      <c r="C34" s="115">
        <v>3</v>
      </c>
      <c r="D34" s="97" t="str">
        <f>IF($B$7&lt;&gt;"",$B$7,"")</f>
        <v>Haid Bernhard</v>
      </c>
      <c r="E34" s="95" t="s">
        <v>21</v>
      </c>
      <c r="F34" s="97" t="str">
        <f>IF($B$9&lt;&gt;"",$B$9,"")</f>
        <v>Rauch Steffen</v>
      </c>
      <c r="G34" s="43"/>
      <c r="H34" s="114"/>
      <c r="I34" s="43"/>
      <c r="J34" s="114"/>
      <c r="K34" s="114"/>
      <c r="L34" s="114"/>
      <c r="M34" s="101">
        <v>3</v>
      </c>
      <c r="N34" s="102" t="str">
        <f>IF(O34&lt;&gt;"",":","")</f>
        <v>:</v>
      </c>
      <c r="O34" s="143">
        <v>0</v>
      </c>
      <c r="P34" s="104"/>
      <c r="Q34" s="88"/>
      <c r="R34" s="105"/>
      <c r="S34" s="118">
        <v>1</v>
      </c>
      <c r="T34" s="95" t="s">
        <v>21</v>
      </c>
      <c r="U34" s="148">
        <v>8</v>
      </c>
      <c r="V34" s="97" t="str">
        <f>IF($B$7&lt;&gt;"",$B$7,"")</f>
        <v>Haid Bernhard</v>
      </c>
      <c r="W34" s="114"/>
      <c r="X34" s="147"/>
      <c r="Y34" s="114"/>
      <c r="Z34" s="114"/>
      <c r="AA34" s="114"/>
      <c r="AB34" s="114"/>
      <c r="AC34" s="114"/>
      <c r="AD34" s="114"/>
      <c r="AE34" s="114"/>
      <c r="AF34" s="114"/>
      <c r="AG34" s="95" t="s">
        <v>21</v>
      </c>
      <c r="AH34" s="97" t="str">
        <f>IF($B$14&lt;&gt;"",$B$14,"")</f>
        <v>Narr Wolfgang</v>
      </c>
      <c r="AI34" s="95"/>
      <c r="AJ34" s="147"/>
      <c r="AK34" s="111"/>
      <c r="AL34" s="114"/>
      <c r="AM34" s="114"/>
      <c r="AN34" s="114"/>
      <c r="AO34" s="114"/>
      <c r="AP34" s="114"/>
      <c r="AQ34" s="101">
        <v>3</v>
      </c>
      <c r="AR34" s="102" t="str">
        <f>IF(AS34&lt;&gt;"",":","")</f>
        <v>:</v>
      </c>
      <c r="AS34" s="117">
        <v>0</v>
      </c>
    </row>
    <row r="35" spans="1:45" s="91" customFormat="1" ht="15.75">
      <c r="A35" s="94">
        <v>4</v>
      </c>
      <c r="B35" s="95" t="s">
        <v>21</v>
      </c>
      <c r="C35" s="115">
        <v>9</v>
      </c>
      <c r="D35" s="97" t="str">
        <f>IF($B$10&lt;&gt;"",$B$10,"")</f>
        <v>Irsigler Thomas</v>
      </c>
      <c r="E35" s="95" t="s">
        <v>21</v>
      </c>
      <c r="F35" s="97" t="str">
        <f>IF($B$15&lt;&gt;"",$B$15,"")</f>
        <v>Bührer Bernd</v>
      </c>
      <c r="G35" s="43"/>
      <c r="H35" s="114"/>
      <c r="I35" s="43"/>
      <c r="J35" s="114"/>
      <c r="K35" s="114"/>
      <c r="L35" s="114"/>
      <c r="M35" s="101">
        <v>0</v>
      </c>
      <c r="N35" s="102" t="str">
        <f>IF(O35&lt;&gt;"",":","")</f>
        <v>:</v>
      </c>
      <c r="O35" s="143">
        <v>3</v>
      </c>
      <c r="P35" s="104"/>
      <c r="Q35" s="88"/>
      <c r="R35" s="105"/>
      <c r="S35" s="150">
        <v>2</v>
      </c>
      <c r="T35" s="121" t="s">
        <v>21</v>
      </c>
      <c r="U35" s="150">
        <v>7</v>
      </c>
      <c r="V35" s="97" t="str">
        <f>IF($B$8&lt;&gt;"",$B$8,"")</f>
        <v>Bendig Björn</v>
      </c>
      <c r="W35" s="123"/>
      <c r="X35" s="147"/>
      <c r="Y35" s="114"/>
      <c r="Z35" s="114"/>
      <c r="AA35" s="114"/>
      <c r="AB35" s="114"/>
      <c r="AC35" s="114"/>
      <c r="AD35" s="114"/>
      <c r="AE35" s="114"/>
      <c r="AF35" s="114"/>
      <c r="AG35" s="95" t="s">
        <v>21</v>
      </c>
      <c r="AH35" s="97" t="str">
        <f>IF($B$13&lt;&gt;"",$B$13,"")</f>
        <v>Esslinger Gerd</v>
      </c>
      <c r="AI35" s="95"/>
      <c r="AJ35" s="147"/>
      <c r="AK35" s="114"/>
      <c r="AL35" s="114"/>
      <c r="AM35" s="114"/>
      <c r="AN35" s="114"/>
      <c r="AO35" s="114"/>
      <c r="AP35" s="114"/>
      <c r="AQ35" s="101">
        <v>3</v>
      </c>
      <c r="AR35" s="102" t="str">
        <f>IF(AS35&lt;&gt;"",":","")</f>
        <v>:</v>
      </c>
      <c r="AS35" s="117">
        <v>1</v>
      </c>
    </row>
    <row r="36" spans="1:45" s="91" customFormat="1" ht="15.75">
      <c r="A36" s="94">
        <v>5</v>
      </c>
      <c r="B36" s="95" t="s">
        <v>21</v>
      </c>
      <c r="C36" s="115">
        <v>8</v>
      </c>
      <c r="D36" s="97" t="str">
        <f>IF($B$11&lt;&gt;"",$B$11,"")</f>
        <v>Schöninger Yannik</v>
      </c>
      <c r="E36" s="95" t="s">
        <v>21</v>
      </c>
      <c r="F36" s="97" t="str">
        <f>IF($B$14&lt;&gt;"",$B$14,"")</f>
        <v>Narr Wolfgang</v>
      </c>
      <c r="G36" s="43"/>
      <c r="H36" s="114"/>
      <c r="I36" s="43"/>
      <c r="J36" s="114"/>
      <c r="K36" s="114"/>
      <c r="L36" s="114"/>
      <c r="M36" s="101">
        <v>2</v>
      </c>
      <c r="N36" s="102" t="str">
        <f>IF(O36&lt;&gt;"",":","")</f>
        <v>:</v>
      </c>
      <c r="O36" s="143">
        <v>3</v>
      </c>
      <c r="P36" s="104"/>
      <c r="Q36" s="88"/>
      <c r="R36" s="105"/>
      <c r="S36" s="118">
        <v>3</v>
      </c>
      <c r="T36" s="95" t="s">
        <v>21</v>
      </c>
      <c r="U36" s="148">
        <v>6</v>
      </c>
      <c r="V36" s="97" t="str">
        <f>IF($B$9&lt;&gt;"",$B$9,"")</f>
        <v>Rauch Steffen</v>
      </c>
      <c r="W36" s="123"/>
      <c r="X36" s="147"/>
      <c r="Y36" s="114"/>
      <c r="Z36" s="114"/>
      <c r="AA36" s="114"/>
      <c r="AB36" s="114"/>
      <c r="AC36" s="114"/>
      <c r="AD36" s="114"/>
      <c r="AE36" s="114"/>
      <c r="AF36" s="114"/>
      <c r="AG36" s="95" t="s">
        <v>21</v>
      </c>
      <c r="AH36" s="97" t="str">
        <f>IF($B$12&lt;&gt;"",$B$12,"")</f>
        <v>Hofmann Timo</v>
      </c>
      <c r="AI36" s="95"/>
      <c r="AJ36" s="147"/>
      <c r="AK36" s="114"/>
      <c r="AL36" s="114"/>
      <c r="AM36" s="114"/>
      <c r="AN36" s="114"/>
      <c r="AO36" s="114"/>
      <c r="AP36" s="114"/>
      <c r="AQ36" s="101">
        <v>0</v>
      </c>
      <c r="AR36" s="102" t="str">
        <f>IF(AS36&lt;&gt;"",":","")</f>
        <v>:</v>
      </c>
      <c r="AS36" s="117">
        <v>3</v>
      </c>
    </row>
    <row r="37" spans="1:45" s="91" customFormat="1" ht="15.75">
      <c r="A37" s="125">
        <v>6</v>
      </c>
      <c r="B37" s="126" t="s">
        <v>21</v>
      </c>
      <c r="C37" s="127">
        <v>7</v>
      </c>
      <c r="D37" s="128" t="str">
        <f>IF($B$12&lt;&gt;"",$B$12,"")</f>
        <v>Hofmann Timo</v>
      </c>
      <c r="E37" s="126" t="s">
        <v>21</v>
      </c>
      <c r="F37" s="152" t="str">
        <f>IF($B$13&lt;&gt;"",$B$13,"")</f>
        <v>Esslinger Gerd</v>
      </c>
      <c r="G37" s="84"/>
      <c r="H37" s="129"/>
      <c r="I37" s="84"/>
      <c r="J37" s="129"/>
      <c r="K37" s="137"/>
      <c r="L37" s="129"/>
      <c r="M37" s="131">
        <v>3</v>
      </c>
      <c r="N37" s="132" t="str">
        <f>IF(O37&lt;&gt;"",":","")</f>
        <v>:</v>
      </c>
      <c r="O37" s="154">
        <v>0</v>
      </c>
      <c r="P37" s="104"/>
      <c r="Q37" s="88"/>
      <c r="R37" s="105"/>
      <c r="S37" s="134">
        <v>4</v>
      </c>
      <c r="T37" s="126" t="s">
        <v>21</v>
      </c>
      <c r="U37" s="155">
        <v>5</v>
      </c>
      <c r="V37" s="128" t="str">
        <f>IF($B$10&lt;&gt;"",$B$10,"")</f>
        <v>Irsigler Thomas</v>
      </c>
      <c r="W37" s="129"/>
      <c r="X37" s="156"/>
      <c r="Y37" s="129"/>
      <c r="Z37" s="129"/>
      <c r="AA37" s="129"/>
      <c r="AB37" s="129"/>
      <c r="AC37" s="129"/>
      <c r="AD37" s="129"/>
      <c r="AE37" s="129"/>
      <c r="AF37" s="129"/>
      <c r="AG37" s="126" t="s">
        <v>21</v>
      </c>
      <c r="AH37" s="128" t="str">
        <f>IF($B$11&lt;&gt;"",$B$11,"")</f>
        <v>Schöninger Yannik</v>
      </c>
      <c r="AI37" s="126"/>
      <c r="AJ37" s="156"/>
      <c r="AK37" s="129"/>
      <c r="AL37" s="129"/>
      <c r="AM37" s="129"/>
      <c r="AN37" s="129"/>
      <c r="AO37" s="129"/>
      <c r="AP37" s="129"/>
      <c r="AQ37" s="131">
        <v>1</v>
      </c>
      <c r="AR37" s="132" t="str">
        <f>IF(AS37&lt;&gt;"",":","")</f>
        <v>:</v>
      </c>
      <c r="AS37" s="133">
        <v>3</v>
      </c>
    </row>
    <row r="38" spans="1:45" s="91" customFormat="1" ht="12" customHeight="1">
      <c r="A38" s="138"/>
      <c r="B38" s="138"/>
      <c r="C38" s="138"/>
      <c r="D38" s="138"/>
      <c r="E38" s="138"/>
      <c r="F38" s="140"/>
      <c r="G38" s="140"/>
      <c r="H38" s="88"/>
      <c r="I38" s="88"/>
      <c r="J38" s="88"/>
      <c r="K38" s="140"/>
      <c r="L38" s="140"/>
      <c r="M38" s="140"/>
      <c r="N38" s="88"/>
      <c r="O38" s="140"/>
      <c r="P38" s="88"/>
      <c r="Q38" s="88"/>
      <c r="R38" s="88"/>
      <c r="S38" s="88"/>
      <c r="T38" s="88"/>
      <c r="U38" s="88"/>
      <c r="V38" s="15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40"/>
      <c r="AK38" s="88"/>
      <c r="AL38" s="140"/>
      <c r="AM38" s="140"/>
      <c r="AN38" s="140"/>
      <c r="AO38" s="140"/>
      <c r="AP38" s="140"/>
      <c r="AQ38" s="140"/>
      <c r="AR38" s="88"/>
      <c r="AS38" s="141"/>
    </row>
    <row r="39" spans="1:45" s="91" customFormat="1" ht="15.75">
      <c r="A39" s="89" t="s">
        <v>26</v>
      </c>
      <c r="B39" s="158"/>
      <c r="C39" s="89"/>
      <c r="D39" s="89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88"/>
      <c r="Q39" s="88"/>
      <c r="R39" s="88"/>
      <c r="S39" s="89" t="s">
        <v>27</v>
      </c>
      <c r="T39" s="90"/>
      <c r="U39" s="90"/>
      <c r="V39" s="90"/>
      <c r="W39" s="90"/>
      <c r="X39" s="90"/>
      <c r="Y39" s="89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2"/>
    </row>
    <row r="40" spans="1:45" s="91" customFormat="1" ht="15.75">
      <c r="A40" s="94">
        <v>7</v>
      </c>
      <c r="B40" s="159" t="s">
        <v>21</v>
      </c>
      <c r="C40" s="96">
        <v>10</v>
      </c>
      <c r="D40" s="113" t="str">
        <f>IF($B$13&lt;&gt;"",$B$13,"")</f>
        <v>Esslinger Gerd</v>
      </c>
      <c r="E40" s="107" t="s">
        <v>21</v>
      </c>
      <c r="F40" s="113" t="str">
        <f>IF($B$16&lt;&gt;"",$B$16,"")</f>
        <v> </v>
      </c>
      <c r="G40" s="43"/>
      <c r="H40" s="112"/>
      <c r="I40" s="142"/>
      <c r="J40" s="112"/>
      <c r="K40" s="111"/>
      <c r="L40" s="111"/>
      <c r="M40" s="101" t="s">
        <v>45</v>
      </c>
      <c r="N40" s="102" t="str">
        <f>IF(O40&lt;&gt;"",":","")</f>
        <v>:</v>
      </c>
      <c r="O40" s="143" t="s">
        <v>45</v>
      </c>
      <c r="P40" s="104"/>
      <c r="Q40" s="88"/>
      <c r="R40" s="105"/>
      <c r="S40" s="150">
        <v>5</v>
      </c>
      <c r="T40" s="159" t="s">
        <v>21</v>
      </c>
      <c r="U40" s="144">
        <v>10</v>
      </c>
      <c r="V40" s="120" t="str">
        <f>IF($B$11&lt;&gt;"",$B$11,"")</f>
        <v>Schöninger Yannik</v>
      </c>
      <c r="W40" s="160"/>
      <c r="X40" s="147"/>
      <c r="Y40" s="99"/>
      <c r="Z40" s="114"/>
      <c r="AA40" s="114"/>
      <c r="AB40" s="114"/>
      <c r="AC40" s="114"/>
      <c r="AD40" s="114"/>
      <c r="AE40" s="114"/>
      <c r="AF40" s="114"/>
      <c r="AG40" s="95" t="s">
        <v>21</v>
      </c>
      <c r="AH40" s="113" t="str">
        <f>IF($B$16&lt;&gt;"",$B$16,"")</f>
        <v> </v>
      </c>
      <c r="AI40" s="107"/>
      <c r="AJ40" s="147"/>
      <c r="AK40" s="112"/>
      <c r="AL40" s="114"/>
      <c r="AM40" s="114"/>
      <c r="AN40" s="114"/>
      <c r="AO40" s="114"/>
      <c r="AP40" s="114"/>
      <c r="AQ40" s="101" t="s">
        <v>45</v>
      </c>
      <c r="AR40" s="102" t="str">
        <f>IF(AS40&lt;&gt;"",":","")</f>
        <v>:</v>
      </c>
      <c r="AS40" s="103" t="s">
        <v>45</v>
      </c>
    </row>
    <row r="41" spans="1:45" s="91" customFormat="1" ht="15.75">
      <c r="A41" s="94">
        <v>6</v>
      </c>
      <c r="B41" s="95" t="s">
        <v>21</v>
      </c>
      <c r="C41" s="115">
        <v>8</v>
      </c>
      <c r="D41" s="97" t="str">
        <f>IF($B$12&lt;&gt;"",$B$12,"")</f>
        <v>Hofmann Timo</v>
      </c>
      <c r="E41" s="95" t="s">
        <v>21</v>
      </c>
      <c r="F41" s="97" t="str">
        <f>IF($B$14&lt;&gt;"",$B$14,"")</f>
        <v>Narr Wolfgang</v>
      </c>
      <c r="G41" s="43"/>
      <c r="H41" s="114"/>
      <c r="I41" s="43"/>
      <c r="J41" s="114"/>
      <c r="K41" s="114"/>
      <c r="L41" s="116"/>
      <c r="M41" s="101">
        <v>3</v>
      </c>
      <c r="N41" s="102" t="str">
        <f>IF(O41&lt;&gt;"",":","")</f>
        <v>:</v>
      </c>
      <c r="O41" s="143">
        <v>1</v>
      </c>
      <c r="P41" s="104"/>
      <c r="Q41" s="88"/>
      <c r="R41" s="105"/>
      <c r="S41" s="118">
        <v>4</v>
      </c>
      <c r="T41" s="95" t="s">
        <v>21</v>
      </c>
      <c r="U41" s="148">
        <v>6</v>
      </c>
      <c r="V41" s="97" t="str">
        <f>+B10</f>
        <v>Irsigler Thomas</v>
      </c>
      <c r="W41" s="160"/>
      <c r="X41" s="147"/>
      <c r="Y41" s="114"/>
      <c r="Z41" s="114"/>
      <c r="AA41" s="114"/>
      <c r="AB41" s="114"/>
      <c r="AC41" s="114"/>
      <c r="AD41" s="114"/>
      <c r="AE41" s="114"/>
      <c r="AF41" s="114"/>
      <c r="AG41" s="95" t="s">
        <v>21</v>
      </c>
      <c r="AH41" s="97" t="str">
        <f>IF($B$12&lt;&gt;"",$B$12,"")</f>
        <v>Hofmann Timo</v>
      </c>
      <c r="AI41" s="95"/>
      <c r="AJ41" s="147"/>
      <c r="AK41" s="114"/>
      <c r="AL41" s="114"/>
      <c r="AM41" s="114"/>
      <c r="AN41" s="114"/>
      <c r="AO41" s="114"/>
      <c r="AP41" s="114"/>
      <c r="AQ41" s="101">
        <v>0</v>
      </c>
      <c r="AR41" s="102" t="str">
        <f>IF(AS41&lt;&gt;"",":","")</f>
        <v>:</v>
      </c>
      <c r="AS41" s="117">
        <v>3</v>
      </c>
    </row>
    <row r="42" spans="1:45" s="91" customFormat="1" ht="15.75">
      <c r="A42" s="94">
        <v>5</v>
      </c>
      <c r="B42" s="95" t="s">
        <v>21</v>
      </c>
      <c r="C42" s="115">
        <v>9</v>
      </c>
      <c r="D42" s="97" t="str">
        <f>IF($B$11&lt;&gt;"",$B$11,"")</f>
        <v>Schöninger Yannik</v>
      </c>
      <c r="E42" s="95" t="s">
        <v>21</v>
      </c>
      <c r="F42" s="97" t="str">
        <f>IF($B$15&lt;&gt;"",$B$15,"")</f>
        <v>Bührer Bernd</v>
      </c>
      <c r="G42" s="43"/>
      <c r="H42" s="145"/>
      <c r="I42" s="161"/>
      <c r="J42" s="145"/>
      <c r="K42" s="145"/>
      <c r="L42" s="116"/>
      <c r="M42" s="101">
        <v>0</v>
      </c>
      <c r="N42" s="102" t="str">
        <f>IF(O42&lt;&gt;"",":","")</f>
        <v>:</v>
      </c>
      <c r="O42" s="143">
        <v>3</v>
      </c>
      <c r="P42" s="104"/>
      <c r="Q42" s="88"/>
      <c r="R42" s="105"/>
      <c r="S42" s="150">
        <v>3</v>
      </c>
      <c r="T42" s="95" t="s">
        <v>21</v>
      </c>
      <c r="U42" s="150">
        <v>7</v>
      </c>
      <c r="V42" s="97" t="str">
        <f>IF($B$9&lt;&gt;"",$B$9,"")</f>
        <v>Rauch Steffen</v>
      </c>
      <c r="W42" s="160"/>
      <c r="X42" s="147"/>
      <c r="Y42" s="114"/>
      <c r="Z42" s="114"/>
      <c r="AA42" s="114"/>
      <c r="AB42" s="114"/>
      <c r="AC42" s="114"/>
      <c r="AD42" s="114"/>
      <c r="AE42" s="114"/>
      <c r="AF42" s="114"/>
      <c r="AG42" s="95" t="s">
        <v>21</v>
      </c>
      <c r="AH42" s="97" t="str">
        <f>IF($B$13&lt;&gt;"",$B$13,"")</f>
        <v>Esslinger Gerd</v>
      </c>
      <c r="AI42" s="95"/>
      <c r="AJ42" s="147"/>
      <c r="AK42" s="114"/>
      <c r="AL42" s="114"/>
      <c r="AM42" s="114"/>
      <c r="AN42" s="114"/>
      <c r="AO42" s="114"/>
      <c r="AP42" s="114"/>
      <c r="AQ42" s="101">
        <v>0</v>
      </c>
      <c r="AR42" s="102" t="str">
        <f>IF(AS42&lt;&gt;"",":","")</f>
        <v>:</v>
      </c>
      <c r="AS42" s="117">
        <v>3</v>
      </c>
    </row>
    <row r="43" spans="1:45" s="91" customFormat="1" ht="15.75">
      <c r="A43" s="94">
        <v>2</v>
      </c>
      <c r="B43" s="95" t="s">
        <v>21</v>
      </c>
      <c r="C43" s="115">
        <v>3</v>
      </c>
      <c r="D43" s="120" t="str">
        <f>IF($B$8&lt;&gt;"",$B$8,"")</f>
        <v>Bendig Björn</v>
      </c>
      <c r="E43" s="124" t="s">
        <v>21</v>
      </c>
      <c r="F43" s="120" t="str">
        <f>IF($B$9&lt;&gt;"",$B$9,"")</f>
        <v>Rauch Steffen</v>
      </c>
      <c r="G43" s="43"/>
      <c r="H43" s="114"/>
      <c r="I43" s="43"/>
      <c r="J43" s="114"/>
      <c r="K43" s="114"/>
      <c r="L43" s="116"/>
      <c r="M43" s="101">
        <v>3</v>
      </c>
      <c r="N43" s="102" t="str">
        <f>IF(O43&lt;&gt;"",":","")</f>
        <v>:</v>
      </c>
      <c r="O43" s="143">
        <v>0</v>
      </c>
      <c r="P43" s="104"/>
      <c r="Q43" s="88"/>
      <c r="R43" s="105"/>
      <c r="S43" s="118">
        <v>2</v>
      </c>
      <c r="T43" s="95" t="s">
        <v>21</v>
      </c>
      <c r="U43" s="148">
        <v>8</v>
      </c>
      <c r="V43" s="97" t="str">
        <f>IF($B$8&lt;&gt;"",$B$8,"")</f>
        <v>Bendig Björn</v>
      </c>
      <c r="W43" s="160"/>
      <c r="X43" s="147"/>
      <c r="Y43" s="114"/>
      <c r="Z43" s="114"/>
      <c r="AA43" s="114"/>
      <c r="AB43" s="114"/>
      <c r="AC43" s="114"/>
      <c r="AD43" s="114"/>
      <c r="AE43" s="114"/>
      <c r="AF43" s="114"/>
      <c r="AG43" s="95" t="s">
        <v>21</v>
      </c>
      <c r="AH43" s="97" t="str">
        <f>IF($B$14&lt;&gt;"",$B$14,"")</f>
        <v>Narr Wolfgang</v>
      </c>
      <c r="AI43" s="95"/>
      <c r="AJ43" s="147"/>
      <c r="AK43" s="114"/>
      <c r="AL43" s="114"/>
      <c r="AM43" s="114"/>
      <c r="AN43" s="114"/>
      <c r="AO43" s="114"/>
      <c r="AP43" s="114"/>
      <c r="AQ43" s="101">
        <v>3</v>
      </c>
      <c r="AR43" s="102" t="str">
        <f>IF(AS43&lt;&gt;"",":","")</f>
        <v>:</v>
      </c>
      <c r="AS43" s="117">
        <v>1</v>
      </c>
    </row>
    <row r="44" spans="1:45" s="91" customFormat="1" ht="15.75">
      <c r="A44" s="125">
        <v>1</v>
      </c>
      <c r="B44" s="126" t="s">
        <v>21</v>
      </c>
      <c r="C44" s="127">
        <v>4</v>
      </c>
      <c r="D44" s="128" t="str">
        <f>IF($B$7&lt;&gt;"",$B$7,"")</f>
        <v>Haid Bernhard</v>
      </c>
      <c r="E44" s="126" t="s">
        <v>21</v>
      </c>
      <c r="F44" s="128" t="str">
        <f>IF($B$10&lt;&gt;"",$B$10,"")</f>
        <v>Irsigler Thomas</v>
      </c>
      <c r="G44" s="84"/>
      <c r="H44" s="129"/>
      <c r="I44" s="84"/>
      <c r="J44" s="129"/>
      <c r="K44" s="137"/>
      <c r="L44" s="137"/>
      <c r="M44" s="131">
        <v>3</v>
      </c>
      <c r="N44" s="132" t="str">
        <f>IF(O44&lt;&gt;"",":","")</f>
        <v>:</v>
      </c>
      <c r="O44" s="154">
        <v>0</v>
      </c>
      <c r="P44" s="104"/>
      <c r="Q44" s="88"/>
      <c r="R44" s="105"/>
      <c r="S44" s="162">
        <v>1</v>
      </c>
      <c r="T44" s="126" t="s">
        <v>21</v>
      </c>
      <c r="U44" s="163">
        <v>9</v>
      </c>
      <c r="V44" s="128" t="str">
        <f>IF($B$7&lt;&gt;"",$B$7,"")</f>
        <v>Haid Bernhard</v>
      </c>
      <c r="W44" s="164"/>
      <c r="X44" s="165"/>
      <c r="Y44" s="129"/>
      <c r="Z44" s="129"/>
      <c r="AA44" s="129"/>
      <c r="AB44" s="129"/>
      <c r="AC44" s="129"/>
      <c r="AD44" s="129"/>
      <c r="AE44" s="129"/>
      <c r="AF44" s="129"/>
      <c r="AG44" s="126" t="s">
        <v>21</v>
      </c>
      <c r="AH44" s="152" t="str">
        <f>IF($B$15&lt;&gt;"",$B$15,"")</f>
        <v>Bührer Bernd</v>
      </c>
      <c r="AI44" s="153"/>
      <c r="AJ44" s="156"/>
      <c r="AK44" s="137"/>
      <c r="AL44" s="129"/>
      <c r="AM44" s="129"/>
      <c r="AN44" s="129"/>
      <c r="AO44" s="129"/>
      <c r="AP44" s="129"/>
      <c r="AQ44" s="131">
        <v>3</v>
      </c>
      <c r="AR44" s="132" t="str">
        <f>IF(AS44&lt;&gt;"",":","")</f>
        <v>:</v>
      </c>
      <c r="AS44" s="133">
        <v>2</v>
      </c>
    </row>
    <row r="45" spans="1:45" s="91" customFormat="1" ht="12" customHeight="1">
      <c r="A45" s="138"/>
      <c r="B45" s="138"/>
      <c r="C45" s="138"/>
      <c r="D45" s="139"/>
      <c r="E45" s="139"/>
      <c r="F45" s="88"/>
      <c r="G45" s="140"/>
      <c r="H45" s="88"/>
      <c r="I45" s="88"/>
      <c r="J45" s="88"/>
      <c r="K45" s="140"/>
      <c r="L45" s="140"/>
      <c r="M45" s="140"/>
      <c r="N45" s="88"/>
      <c r="O45" s="14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88"/>
      <c r="AL45" s="140"/>
      <c r="AM45" s="140"/>
      <c r="AN45" s="140"/>
      <c r="AO45" s="140"/>
      <c r="AP45" s="140"/>
      <c r="AQ45" s="140"/>
      <c r="AR45" s="88"/>
      <c r="AS45" s="140"/>
    </row>
    <row r="46" spans="1:45" s="91" customFormat="1" ht="15.75">
      <c r="A46" s="89" t="s">
        <v>28</v>
      </c>
      <c r="B46" s="89"/>
      <c r="C46" s="89"/>
      <c r="D46" s="89"/>
      <c r="E46" s="89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88"/>
      <c r="Q46" s="88"/>
      <c r="R46" s="88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</row>
    <row r="47" spans="1:45" s="91" customFormat="1" ht="15.75">
      <c r="A47" s="94">
        <v>3</v>
      </c>
      <c r="B47" s="159" t="s">
        <v>21</v>
      </c>
      <c r="C47" s="96">
        <v>10</v>
      </c>
      <c r="D47" s="113" t="str">
        <f>IF($B$9&lt;&gt;"",$B$9,"")</f>
        <v>Rauch Steffen</v>
      </c>
      <c r="E47" s="107" t="s">
        <v>21</v>
      </c>
      <c r="F47" s="113" t="str">
        <f>IF($B$16&lt;&gt;"",$B$16,"")</f>
        <v> </v>
      </c>
      <c r="G47" s="43"/>
      <c r="H47" s="112"/>
      <c r="I47" s="142"/>
      <c r="J47" s="112"/>
      <c r="K47" s="111"/>
      <c r="L47" s="114"/>
      <c r="M47" s="101" t="s">
        <v>45</v>
      </c>
      <c r="N47" s="102" t="str">
        <f>IF(O47&lt;&gt;"",":","")</f>
        <v>:</v>
      </c>
      <c r="O47" s="143" t="s">
        <v>45</v>
      </c>
      <c r="P47" s="104"/>
      <c r="Q47" s="88"/>
      <c r="R47" s="105"/>
      <c r="S47" s="166" t="s">
        <v>29</v>
      </c>
      <c r="U47" s="167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68"/>
    </row>
    <row r="48" spans="1:45" s="91" customFormat="1" ht="15.75">
      <c r="A48" s="94">
        <v>2</v>
      </c>
      <c r="B48" s="95" t="s">
        <v>21</v>
      </c>
      <c r="C48" s="115">
        <v>4</v>
      </c>
      <c r="D48" s="97" t="str">
        <f>IF($B$8&lt;&gt;"",$B$8,"")</f>
        <v>Bendig Björn</v>
      </c>
      <c r="E48" s="95" t="s">
        <v>21</v>
      </c>
      <c r="F48" s="97" t="str">
        <f>IF($B$10&lt;&gt;"",$B$10,"")</f>
        <v>Irsigler Thomas</v>
      </c>
      <c r="G48" s="43"/>
      <c r="H48" s="114"/>
      <c r="I48" s="43"/>
      <c r="J48" s="114"/>
      <c r="K48" s="114"/>
      <c r="L48" s="114"/>
      <c r="M48" s="101">
        <v>3</v>
      </c>
      <c r="N48" s="102" t="str">
        <f>IF(O48&lt;&gt;"",":","")</f>
        <v>:</v>
      </c>
      <c r="O48" s="143">
        <v>0</v>
      </c>
      <c r="P48" s="104"/>
      <c r="Q48" s="88"/>
      <c r="R48" s="105"/>
      <c r="S48" s="169" t="s">
        <v>30</v>
      </c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105"/>
    </row>
    <row r="49" spans="1:45" s="91" customFormat="1" ht="15.75">
      <c r="A49" s="94">
        <v>1</v>
      </c>
      <c r="B49" s="95" t="s">
        <v>21</v>
      </c>
      <c r="C49" s="115">
        <v>5</v>
      </c>
      <c r="D49" s="97" t="str">
        <f>IF($B$7&lt;&gt;"",$B$7,"")</f>
        <v>Haid Bernhard</v>
      </c>
      <c r="E49" s="95" t="s">
        <v>21</v>
      </c>
      <c r="F49" s="97" t="str">
        <f>IF($B$11&lt;&gt;"",$B$11,"")</f>
        <v>Schöninger Yannik</v>
      </c>
      <c r="G49" s="43"/>
      <c r="H49" s="114"/>
      <c r="I49" s="43"/>
      <c r="J49" s="114"/>
      <c r="K49" s="114"/>
      <c r="L49" s="114"/>
      <c r="M49" s="101">
        <v>3</v>
      </c>
      <c r="N49" s="102" t="str">
        <f>IF(O49&lt;&gt;"",":","")</f>
        <v>:</v>
      </c>
      <c r="O49" s="143">
        <v>0</v>
      </c>
      <c r="P49" s="104"/>
      <c r="Q49" s="88"/>
      <c r="R49" s="105"/>
      <c r="S49" s="170" t="s">
        <v>31</v>
      </c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105"/>
    </row>
    <row r="50" spans="1:45" s="91" customFormat="1" ht="15.75">
      <c r="A50" s="94">
        <v>6</v>
      </c>
      <c r="B50" s="95" t="s">
        <v>21</v>
      </c>
      <c r="C50" s="115">
        <v>9</v>
      </c>
      <c r="D50" s="97" t="str">
        <f>IF($B$12&lt;&gt;"",$B$12,"")</f>
        <v>Hofmann Timo</v>
      </c>
      <c r="E50" s="95" t="s">
        <v>21</v>
      </c>
      <c r="F50" s="97" t="str">
        <f>IF($B$15&lt;&gt;"",$B$15,"")</f>
        <v>Bührer Bernd</v>
      </c>
      <c r="G50" s="43"/>
      <c r="H50" s="112"/>
      <c r="I50" s="161"/>
      <c r="J50" s="112"/>
      <c r="K50" s="123"/>
      <c r="L50" s="114"/>
      <c r="M50" s="101">
        <v>3</v>
      </c>
      <c r="N50" s="102" t="str">
        <f>IF(O50&lt;&gt;"",":","")</f>
        <v>:</v>
      </c>
      <c r="O50" s="143">
        <v>2</v>
      </c>
      <c r="P50" s="104"/>
      <c r="Q50" s="88"/>
      <c r="R50" s="105"/>
      <c r="S50" s="171" t="s">
        <v>32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105"/>
    </row>
    <row r="51" spans="1:45" s="91" customFormat="1" ht="15.75">
      <c r="A51" s="125">
        <v>7</v>
      </c>
      <c r="B51" s="126" t="s">
        <v>21</v>
      </c>
      <c r="C51" s="127">
        <v>8</v>
      </c>
      <c r="D51" s="152" t="str">
        <f>IF($B$13&lt;&gt;"",$B$13,"")</f>
        <v>Esslinger Gerd</v>
      </c>
      <c r="E51" s="153" t="s">
        <v>21</v>
      </c>
      <c r="F51" s="152" t="str">
        <f>IF($B$14&lt;&gt;"",$B$14,"")</f>
        <v>Narr Wolfgang</v>
      </c>
      <c r="G51" s="84"/>
      <c r="H51" s="129"/>
      <c r="I51" s="84"/>
      <c r="J51" s="129"/>
      <c r="K51" s="129"/>
      <c r="L51" s="129"/>
      <c r="M51" s="131">
        <v>2</v>
      </c>
      <c r="N51" s="132" t="str">
        <f>IF(O51&lt;&gt;"",":","")</f>
        <v>:</v>
      </c>
      <c r="O51" s="154">
        <v>3</v>
      </c>
      <c r="P51" s="104"/>
      <c r="Q51" s="88"/>
      <c r="R51" s="105"/>
      <c r="S51" s="172" t="s">
        <v>33</v>
      </c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173"/>
    </row>
  </sheetData>
  <sheetProtection/>
  <printOptions/>
  <pageMargins left="0.5902777777777778" right="0.19652777777777777" top="0.19652777777777777" bottom="0.19652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Q19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2" max="2" width="2.7109375" style="0" customWidth="1"/>
    <col min="3" max="3" width="1.1484375" style="0" customWidth="1"/>
    <col min="4" max="4" width="2.421875" style="0" customWidth="1"/>
    <col min="5" max="5" width="16.140625" style="0" customWidth="1"/>
    <col min="6" max="6" width="1.421875" style="0" customWidth="1"/>
    <col min="7" max="7" width="16.8515625" style="0" customWidth="1"/>
    <col min="8" max="8" width="2.28125" style="0" customWidth="1"/>
    <col min="9" max="9" width="0.85546875" style="0" customWidth="1"/>
    <col min="10" max="10" width="2.7109375" style="0" customWidth="1"/>
    <col min="11" max="11" width="3.28125" style="0" customWidth="1"/>
    <col min="12" max="12" width="0.85546875" style="0" customWidth="1"/>
    <col min="13" max="13" width="3.28125" style="0" customWidth="1"/>
    <col min="14" max="14" width="1.7109375" style="1" customWidth="1"/>
    <col min="15" max="15" width="3.28125" style="0" bestFit="1" customWidth="1"/>
    <col min="16" max="16" width="3.28125" style="0" customWidth="1"/>
    <col min="17" max="17" width="6.28125" style="0" customWidth="1"/>
  </cols>
  <sheetData>
    <row r="2" spans="2:16" ht="18.75" customHeight="1">
      <c r="B2" s="2"/>
      <c r="C2" s="3"/>
      <c r="D2" s="3"/>
      <c r="E2" s="3"/>
      <c r="F2" s="3"/>
      <c r="G2" s="4"/>
      <c r="H2" s="4"/>
      <c r="I2" s="4"/>
      <c r="J2" s="6"/>
      <c r="L2" s="4"/>
      <c r="M2" s="178"/>
      <c r="N2" s="178"/>
      <c r="O2" s="178"/>
      <c r="P2" s="178"/>
    </row>
    <row r="3" spans="2:16" ht="18" customHeight="1">
      <c r="B3" s="10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8"/>
      <c r="O3" s="9"/>
      <c r="P3" s="9"/>
    </row>
    <row r="4" spans="2:16" ht="13.5" customHeight="1">
      <c r="B4" s="2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8"/>
      <c r="O4" s="9"/>
      <c r="P4" s="9"/>
    </row>
    <row r="5" spans="2:16" ht="16.5" customHeight="1">
      <c r="B5" s="2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8"/>
      <c r="O5" s="9"/>
      <c r="P5" s="9"/>
    </row>
    <row r="6" spans="2:16" ht="13.5" customHeight="1">
      <c r="B6" s="2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8"/>
      <c r="O6" s="9"/>
      <c r="P6" s="9"/>
    </row>
    <row r="7" ht="15" customHeight="1"/>
    <row r="8" spans="2:16" ht="15.75">
      <c r="B8" s="11" t="s">
        <v>0</v>
      </c>
      <c r="C8" s="12"/>
      <c r="D8" s="13"/>
      <c r="E8" s="14" t="s">
        <v>1</v>
      </c>
      <c r="F8" s="12"/>
      <c r="G8" s="14" t="s">
        <v>2</v>
      </c>
      <c r="H8" s="22" t="s">
        <v>13</v>
      </c>
      <c r="I8" s="19"/>
      <c r="J8" s="17"/>
      <c r="K8" s="23" t="s">
        <v>35</v>
      </c>
      <c r="L8" s="16"/>
      <c r="M8" s="17"/>
      <c r="N8" s="23" t="s">
        <v>34</v>
      </c>
      <c r="O8" s="16"/>
      <c r="P8" s="24"/>
    </row>
    <row r="9" spans="2:17" ht="15.75">
      <c r="B9" s="26">
        <v>1</v>
      </c>
      <c r="C9" s="30" t="str">
        <f>SYST10!B14</f>
        <v>Narr Wolfgang</v>
      </c>
      <c r="D9" s="28"/>
      <c r="E9" s="29"/>
      <c r="F9" s="30">
        <f>SYST10!E14</f>
        <v>0</v>
      </c>
      <c r="G9" s="31"/>
      <c r="H9" s="39">
        <f>SYST10!AK14</f>
        <v>4</v>
      </c>
      <c r="I9" s="40" t="str">
        <f>SYST10!AL14</f>
        <v>:</v>
      </c>
      <c r="J9" s="41">
        <f>SYST10!AM14</f>
        <v>4</v>
      </c>
      <c r="K9" s="42">
        <f>SYST10!AN14</f>
        <v>14</v>
      </c>
      <c r="L9" s="43" t="str">
        <f>SYST10!AO14</f>
        <v>:</v>
      </c>
      <c r="M9" s="44">
        <f>SYST10!AP14</f>
        <v>17</v>
      </c>
      <c r="N9" s="45"/>
      <c r="O9" s="174">
        <f aca="true" t="shared" si="0" ref="O9:O18">SUM(K9-M9)</f>
        <v>-3</v>
      </c>
      <c r="P9" s="47"/>
      <c r="Q9" s="48"/>
    </row>
    <row r="10" spans="2:17" ht="15.75">
      <c r="B10" s="26">
        <v>2</v>
      </c>
      <c r="C10" s="30" t="str">
        <f>SYST10!B7</f>
        <v>Haid Bernhard</v>
      </c>
      <c r="D10" s="28"/>
      <c r="E10" s="29"/>
      <c r="F10" s="30">
        <f>SYST10!E7</f>
        <v>0</v>
      </c>
      <c r="G10" s="31"/>
      <c r="H10" s="39">
        <f>SYST10!AK7</f>
        <v>8</v>
      </c>
      <c r="I10" s="40" t="str">
        <f>SYST10!AL7</f>
        <v>:</v>
      </c>
      <c r="J10" s="41">
        <f>SYST10!AM7</f>
        <v>0</v>
      </c>
      <c r="K10" s="42">
        <f>SYST10!AN7</f>
        <v>24</v>
      </c>
      <c r="L10" s="43" t="str">
        <f>SYST10!AO7</f>
        <v>:</v>
      </c>
      <c r="M10" s="44">
        <f>SYST10!AP7</f>
        <v>4</v>
      </c>
      <c r="N10" s="45"/>
      <c r="O10" s="174">
        <f>SUM(K10-M10)</f>
        <v>20</v>
      </c>
      <c r="P10" s="47"/>
      <c r="Q10" s="48"/>
    </row>
    <row r="11" spans="2:17" ht="15.75">
      <c r="B11" s="26">
        <v>3</v>
      </c>
      <c r="C11" s="30" t="str">
        <f>SYST10!B8</f>
        <v>Bendig Björn</v>
      </c>
      <c r="D11" s="28"/>
      <c r="E11" s="29"/>
      <c r="F11" s="30">
        <f>SYST10!E8</f>
        <v>0</v>
      </c>
      <c r="G11" s="31"/>
      <c r="H11" s="39">
        <f>SYST10!AK8</f>
        <v>6</v>
      </c>
      <c r="I11" s="40" t="str">
        <f>SYST10!AL8</f>
        <v>:</v>
      </c>
      <c r="J11" s="41">
        <f>SYST10!AM8</f>
        <v>2</v>
      </c>
      <c r="K11" s="42">
        <f>SYST10!AN8</f>
        <v>20</v>
      </c>
      <c r="L11" s="43" t="str">
        <f>SYST10!AO8</f>
        <v>:</v>
      </c>
      <c r="M11" s="44">
        <f>SYST10!AP8</f>
        <v>10</v>
      </c>
      <c r="N11" s="45"/>
      <c r="O11" s="174">
        <f t="shared" si="0"/>
        <v>10</v>
      </c>
      <c r="P11" s="47"/>
      <c r="Q11" s="48"/>
    </row>
    <row r="12" spans="2:17" ht="15.75">
      <c r="B12" s="26">
        <v>4</v>
      </c>
      <c r="C12" s="30" t="str">
        <f>SYST10!B9</f>
        <v>Rauch Steffen</v>
      </c>
      <c r="D12" s="28"/>
      <c r="E12" s="29"/>
      <c r="F12" s="30">
        <f>SYST10!E9</f>
        <v>0</v>
      </c>
      <c r="G12" s="31"/>
      <c r="H12" s="39">
        <f>SYST10!AK9</f>
        <v>0</v>
      </c>
      <c r="I12" s="40" t="str">
        <f>SYST10!AL9</f>
        <v>:</v>
      </c>
      <c r="J12" s="41">
        <f>SYST10!AM9</f>
        <v>8</v>
      </c>
      <c r="K12" s="42">
        <f>SYST10!AN9</f>
        <v>0</v>
      </c>
      <c r="L12" s="43" t="str">
        <f>SYST10!AO9</f>
        <v>:</v>
      </c>
      <c r="M12" s="44">
        <f>SYST10!AP9</f>
        <v>24</v>
      </c>
      <c r="N12" s="45"/>
      <c r="O12" s="174">
        <f t="shared" si="0"/>
        <v>-24</v>
      </c>
      <c r="P12" s="47"/>
      <c r="Q12" s="48"/>
    </row>
    <row r="13" spans="2:17" ht="15.75">
      <c r="B13" s="26">
        <v>5</v>
      </c>
      <c r="C13" s="30" t="str">
        <f>SYST10!B10</f>
        <v>Irsigler Thomas</v>
      </c>
      <c r="D13" s="28"/>
      <c r="E13" s="29"/>
      <c r="F13" s="30">
        <f>SYST10!E10</f>
        <v>0</v>
      </c>
      <c r="G13" s="31"/>
      <c r="H13" s="39">
        <f>SYST10!AK10</f>
        <v>1</v>
      </c>
      <c r="I13" s="40" t="str">
        <f>SYST10!AL10</f>
        <v>:</v>
      </c>
      <c r="J13" s="41">
        <f>SYST10!AM10</f>
        <v>7</v>
      </c>
      <c r="K13" s="42">
        <f>SYST10!AN10</f>
        <v>7</v>
      </c>
      <c r="L13" s="43" t="str">
        <f>SYST10!AO10</f>
        <v>:</v>
      </c>
      <c r="M13" s="44">
        <f>SYST10!AP10</f>
        <v>21</v>
      </c>
      <c r="N13" s="45"/>
      <c r="O13" s="174">
        <f t="shared" si="0"/>
        <v>-14</v>
      </c>
      <c r="P13" s="47"/>
      <c r="Q13" s="48"/>
    </row>
    <row r="14" spans="2:17" ht="15.75">
      <c r="B14" s="26">
        <v>6</v>
      </c>
      <c r="C14" s="30" t="str">
        <f>SYST10!B11</f>
        <v>Schöninger Yannik</v>
      </c>
      <c r="D14" s="28"/>
      <c r="E14" s="29"/>
      <c r="F14" s="30">
        <f>SYST10!E11</f>
        <v>0</v>
      </c>
      <c r="G14" s="31"/>
      <c r="H14" s="39">
        <f>SYST10!AK11</f>
        <v>3</v>
      </c>
      <c r="I14" s="40" t="str">
        <f>SYST10!AL11</f>
        <v>:</v>
      </c>
      <c r="J14" s="41">
        <f>SYST10!AM11</f>
        <v>5</v>
      </c>
      <c r="K14" s="42">
        <f>SYST10!AN11</f>
        <v>12</v>
      </c>
      <c r="L14" s="43" t="str">
        <f>SYST10!AO11</f>
        <v>:</v>
      </c>
      <c r="M14" s="44">
        <f>SYST10!AP11</f>
        <v>18</v>
      </c>
      <c r="N14" s="45"/>
      <c r="O14" s="174">
        <f t="shared" si="0"/>
        <v>-6</v>
      </c>
      <c r="P14" s="47"/>
      <c r="Q14" s="48"/>
    </row>
    <row r="15" spans="2:17" ht="15.75">
      <c r="B15" s="26">
        <v>7</v>
      </c>
      <c r="C15" s="30" t="str">
        <f>SYST10!B12</f>
        <v>Hofmann Timo</v>
      </c>
      <c r="D15" s="28"/>
      <c r="E15" s="29"/>
      <c r="F15" s="30">
        <f>SYST10!E12</f>
        <v>0</v>
      </c>
      <c r="G15" s="31"/>
      <c r="H15" s="39">
        <f>SYST10!AK12</f>
        <v>5</v>
      </c>
      <c r="I15" s="40" t="str">
        <f>SYST10!AL12</f>
        <v>:</v>
      </c>
      <c r="J15" s="41">
        <f>SYST10!AM12</f>
        <v>3</v>
      </c>
      <c r="K15" s="42">
        <f>SYST10!AN12</f>
        <v>20</v>
      </c>
      <c r="L15" s="43" t="str">
        <f>SYST10!AO12</f>
        <v>:</v>
      </c>
      <c r="M15" s="44">
        <f>SYST10!AP12</f>
        <v>12</v>
      </c>
      <c r="N15" s="45"/>
      <c r="O15" s="174">
        <f t="shared" si="0"/>
        <v>8</v>
      </c>
      <c r="P15" s="47"/>
      <c r="Q15" s="48"/>
    </row>
    <row r="16" spans="2:17" ht="15.75">
      <c r="B16" s="26">
        <v>8</v>
      </c>
      <c r="C16" s="30" t="str">
        <f>SYST10!B13</f>
        <v>Esslinger Gerd</v>
      </c>
      <c r="D16" s="28"/>
      <c r="E16" s="29"/>
      <c r="F16" s="30">
        <f>SYST10!E13</f>
        <v>0</v>
      </c>
      <c r="G16" s="31"/>
      <c r="H16" s="39">
        <f>SYST10!AK13</f>
        <v>3</v>
      </c>
      <c r="I16" s="40" t="str">
        <f>SYST10!AL13</f>
        <v>:</v>
      </c>
      <c r="J16" s="41">
        <f>SYST10!AM13</f>
        <v>5</v>
      </c>
      <c r="K16" s="42">
        <f>SYST10!AN13</f>
        <v>14</v>
      </c>
      <c r="L16" s="43" t="str">
        <f>SYST10!AO13</f>
        <v>:</v>
      </c>
      <c r="M16" s="44">
        <f>SYST10!AP13</f>
        <v>18</v>
      </c>
      <c r="N16" s="45"/>
      <c r="O16" s="174">
        <f t="shared" si="0"/>
        <v>-4</v>
      </c>
      <c r="P16" s="47"/>
      <c r="Q16" s="48"/>
    </row>
    <row r="17" spans="2:17" ht="15.75">
      <c r="B17" s="26">
        <v>9</v>
      </c>
      <c r="C17" s="30" t="str">
        <f>SYST10!B15</f>
        <v>Bührer Bernd</v>
      </c>
      <c r="D17" s="28"/>
      <c r="E17" s="29"/>
      <c r="F17" s="30">
        <f>SYST10!E15</f>
        <v>0</v>
      </c>
      <c r="G17" s="31"/>
      <c r="H17" s="39">
        <f>SYST10!AK15</f>
        <v>6</v>
      </c>
      <c r="I17" s="40" t="str">
        <f>SYST10!AL15</f>
        <v>:</v>
      </c>
      <c r="J17" s="41">
        <f>SYST10!AM15</f>
        <v>2</v>
      </c>
      <c r="K17" s="42">
        <f>SYST10!AN15</f>
        <v>22</v>
      </c>
      <c r="L17" s="43" t="str">
        <f>SYST10!AO15</f>
        <v>:</v>
      </c>
      <c r="M17" s="44">
        <f>SYST10!AP15</f>
        <v>9</v>
      </c>
      <c r="N17" s="45"/>
      <c r="O17" s="174">
        <f t="shared" si="0"/>
        <v>13</v>
      </c>
      <c r="P17" s="47"/>
      <c r="Q17" s="48"/>
    </row>
    <row r="18" spans="2:17" ht="15.75">
      <c r="B18" s="66">
        <v>10</v>
      </c>
      <c r="C18" s="70" t="str">
        <f>SYST10!B16</f>
        <v> </v>
      </c>
      <c r="D18" s="68"/>
      <c r="E18" s="69"/>
      <c r="F18" s="70">
        <f>SYST10!E16</f>
        <v>0</v>
      </c>
      <c r="G18" s="71"/>
      <c r="H18" s="80">
        <f>SYST10!AK16</f>
        <v>0</v>
      </c>
      <c r="I18" s="81" t="str">
        <f>SYST10!AL16</f>
        <v>:</v>
      </c>
      <c r="J18" s="82">
        <f>SYST10!AM16</f>
        <v>0</v>
      </c>
      <c r="K18" s="83">
        <f>SYST10!AN16</f>
        <v>0</v>
      </c>
      <c r="L18" s="84" t="str">
        <f>SYST10!AO16</f>
        <v>:</v>
      </c>
      <c r="M18" s="82">
        <f>SYST10!AP16</f>
        <v>0</v>
      </c>
      <c r="N18" s="85"/>
      <c r="O18" s="175">
        <f t="shared" si="0"/>
        <v>0</v>
      </c>
      <c r="P18" s="87"/>
      <c r="Q18" s="48"/>
    </row>
    <row r="19" spans="2:16" ht="12" customHeight="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</sheetData>
  <sheetProtection/>
  <mergeCells count="1">
    <mergeCell ref="M2:P2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Tischtennis</dc:creator>
  <cp:keywords/>
  <dc:description/>
  <cp:lastModifiedBy>Michael</cp:lastModifiedBy>
  <cp:lastPrinted>2011-03-12T17:12:57Z</cp:lastPrinted>
  <dcterms:created xsi:type="dcterms:W3CDTF">2011-03-12T19:22:34Z</dcterms:created>
  <dcterms:modified xsi:type="dcterms:W3CDTF">2011-03-15T20:27:23Z</dcterms:modified>
  <cp:category/>
  <cp:version/>
  <cp:contentType/>
  <cp:contentStatus/>
</cp:coreProperties>
</file>